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n\OneDrive\Документы\перенос\Documents\Своя марка\Прайсы\прайс_2025\"/>
    </mc:Choice>
  </mc:AlternateContent>
  <xr:revisionPtr revIDLastSave="0" documentId="13_ncr:1_{633AFE76-6ED3-46D8-9812-9CDCCFDBD946}" xr6:coauthVersionLast="47" xr6:coauthVersionMax="47" xr10:uidLastSave="{00000000-0000-0000-0000-000000000000}"/>
  <bookViews>
    <workbookView xWindow="-98" yWindow="-98" windowWidth="19095" windowHeight="12075" xr2:uid="{9A09FDF6-8248-4C03-B992-02372A85BF57}"/>
  </bookViews>
  <sheets>
    <sheet name="Лист1" sheetId="1" r:id="rId1"/>
  </sheets>
  <definedNames>
    <definedName name="_xlnm._FilterDatabase" localSheetId="0" hidden="1">Лист1!$A$3:$L$283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I62" i="1"/>
  <c r="H62" i="1"/>
  <c r="G62" i="1"/>
  <c r="G63" i="1"/>
  <c r="F62" i="1"/>
  <c r="F63" i="1"/>
  <c r="E280" i="1" l="1" a="1"/>
  <c r="E280" i="1" s="1"/>
  <c r="F13" i="1" l="1"/>
  <c r="F194" i="1"/>
  <c r="J194" i="1"/>
  <c r="G194" i="1"/>
  <c r="H194" i="1"/>
  <c r="I194" i="1"/>
  <c r="G193" i="1"/>
  <c r="H193" i="1"/>
  <c r="F193" i="1"/>
  <c r="I193" i="1"/>
  <c r="J193" i="1"/>
  <c r="F154" i="1"/>
  <c r="J154" i="1"/>
  <c r="I154" i="1"/>
  <c r="H154" i="1"/>
  <c r="G154" i="1"/>
  <c r="J155" i="1"/>
  <c r="I155" i="1"/>
  <c r="H155" i="1"/>
  <c r="G155" i="1"/>
  <c r="F155" i="1"/>
  <c r="F263" i="1"/>
  <c r="F5" i="1"/>
  <c r="F67" i="1"/>
  <c r="F71" i="1"/>
  <c r="F75" i="1"/>
  <c r="F10" i="1"/>
  <c r="F14" i="1"/>
  <c r="F18" i="1"/>
  <c r="F22" i="1"/>
  <c r="F34" i="1"/>
  <c r="F38" i="1"/>
  <c r="F42" i="1"/>
  <c r="F46" i="1"/>
  <c r="F50" i="1"/>
  <c r="F54" i="1"/>
  <c r="F58" i="1"/>
  <c r="F77" i="1"/>
  <c r="F81" i="1"/>
  <c r="F85" i="1"/>
  <c r="F89" i="1"/>
  <c r="F93" i="1"/>
  <c r="F97" i="1"/>
  <c r="F101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8" i="1"/>
  <c r="F162" i="1"/>
  <c r="F170" i="1"/>
  <c r="F174" i="1"/>
  <c r="F178" i="1"/>
  <c r="F182" i="1"/>
  <c r="F186" i="1"/>
  <c r="F197" i="1"/>
  <c r="F205" i="1"/>
  <c r="F209" i="1"/>
  <c r="F221" i="1"/>
  <c r="F225" i="1"/>
  <c r="F229" i="1"/>
  <c r="F233" i="1"/>
  <c r="F237" i="1"/>
  <c r="F241" i="1"/>
  <c r="F245" i="1"/>
  <c r="F249" i="1"/>
  <c r="F253" i="1"/>
  <c r="F261" i="1"/>
  <c r="F265" i="1"/>
  <c r="F269" i="1"/>
  <c r="F273" i="1"/>
  <c r="F277" i="1"/>
  <c r="G67" i="1"/>
  <c r="G71" i="1"/>
  <c r="G75" i="1"/>
  <c r="G10" i="1"/>
  <c r="G14" i="1"/>
  <c r="G18" i="1"/>
  <c r="G22" i="1"/>
  <c r="G34" i="1"/>
  <c r="G38" i="1"/>
  <c r="G42" i="1"/>
  <c r="G46" i="1"/>
  <c r="G50" i="1"/>
  <c r="G54" i="1"/>
  <c r="G58" i="1"/>
  <c r="I68" i="1"/>
  <c r="I72" i="1"/>
  <c r="G66" i="1"/>
  <c r="I11" i="1"/>
  <c r="I15" i="1"/>
  <c r="I19" i="1"/>
  <c r="I23" i="1"/>
  <c r="I27" i="1"/>
  <c r="I31" i="1"/>
  <c r="I35" i="1"/>
  <c r="I39" i="1"/>
  <c r="I43" i="1"/>
  <c r="I47" i="1"/>
  <c r="I51" i="1"/>
  <c r="I55" i="1"/>
  <c r="I59" i="1"/>
  <c r="I64" i="1"/>
  <c r="I78" i="1"/>
  <c r="I86" i="1"/>
  <c r="I90" i="1"/>
  <c r="I94" i="1"/>
  <c r="I98" i="1"/>
  <c r="I102" i="1"/>
  <c r="I110" i="1"/>
  <c r="I114" i="1"/>
  <c r="I118" i="1"/>
  <c r="I122" i="1"/>
  <c r="I126" i="1"/>
  <c r="I130" i="1"/>
  <c r="I134" i="1"/>
  <c r="I138" i="1"/>
  <c r="I142" i="1"/>
  <c r="I146" i="1"/>
  <c r="I159" i="1"/>
  <c r="I163" i="1"/>
  <c r="I167" i="1"/>
  <c r="I171" i="1"/>
  <c r="I179" i="1"/>
  <c r="I183" i="1"/>
  <c r="I187" i="1"/>
  <c r="I191" i="1"/>
  <c r="I202" i="1"/>
  <c r="I206" i="1"/>
  <c r="I214" i="1"/>
  <c r="I218" i="1"/>
  <c r="I222" i="1"/>
  <c r="I226" i="1"/>
  <c r="I230" i="1"/>
  <c r="I234" i="1"/>
  <c r="I238" i="1"/>
  <c r="I250" i="1"/>
  <c r="I254" i="1"/>
  <c r="I258" i="1"/>
  <c r="I262" i="1"/>
  <c r="I266" i="1"/>
  <c r="I270" i="1"/>
  <c r="I274" i="1"/>
  <c r="I278" i="1"/>
  <c r="J68" i="1"/>
  <c r="J72" i="1"/>
  <c r="F66" i="1"/>
  <c r="J11" i="1"/>
  <c r="J15" i="1"/>
  <c r="J19" i="1"/>
  <c r="J23" i="1"/>
  <c r="J27" i="1"/>
  <c r="J31" i="1"/>
  <c r="J35" i="1"/>
  <c r="J39" i="1"/>
  <c r="J43" i="1"/>
  <c r="H67" i="1"/>
  <c r="G72" i="1"/>
  <c r="H8" i="1"/>
  <c r="G13" i="1"/>
  <c r="H18" i="1"/>
  <c r="G23" i="1"/>
  <c r="H28" i="1"/>
  <c r="G33" i="1"/>
  <c r="H38" i="1"/>
  <c r="G43" i="1"/>
  <c r="G48" i="1"/>
  <c r="J52" i="1"/>
  <c r="H57" i="1"/>
  <c r="H63" i="1"/>
  <c r="J77" i="1"/>
  <c r="J86" i="1"/>
  <c r="G91" i="1"/>
  <c r="I95" i="1"/>
  <c r="F100" i="1"/>
  <c r="H104" i="1"/>
  <c r="J108" i="1"/>
  <c r="H113" i="1"/>
  <c r="J117" i="1"/>
  <c r="G122" i="1"/>
  <c r="J126" i="1"/>
  <c r="G131" i="1"/>
  <c r="F140" i="1"/>
  <c r="H144" i="1"/>
  <c r="J148" i="1"/>
  <c r="H153" i="1"/>
  <c r="J158" i="1"/>
  <c r="G163" i="1"/>
  <c r="J167" i="1"/>
  <c r="G172" i="1"/>
  <c r="I176" i="1"/>
  <c r="F181" i="1"/>
  <c r="H185" i="1"/>
  <c r="J189" i="1"/>
  <c r="H197" i="1"/>
  <c r="G206" i="1"/>
  <c r="G215" i="1"/>
  <c r="I219" i="1"/>
  <c r="F224" i="1"/>
  <c r="H228" i="1"/>
  <c r="J232" i="1"/>
  <c r="H237" i="1"/>
  <c r="J241" i="1"/>
  <c r="J250" i="1"/>
  <c r="G255" i="1"/>
  <c r="I259" i="1"/>
  <c r="F264" i="1"/>
  <c r="H268" i="1"/>
  <c r="J272" i="1"/>
  <c r="H277" i="1"/>
  <c r="J5" i="1"/>
  <c r="I67" i="1"/>
  <c r="H72" i="1"/>
  <c r="I8" i="1"/>
  <c r="H13" i="1"/>
  <c r="I18" i="1"/>
  <c r="H23" i="1"/>
  <c r="I28" i="1"/>
  <c r="H33" i="1"/>
  <c r="I38" i="1"/>
  <c r="H43" i="1"/>
  <c r="H48" i="1"/>
  <c r="F53" i="1"/>
  <c r="I57" i="1"/>
  <c r="I63" i="1"/>
  <c r="F78" i="1"/>
  <c r="F87" i="1"/>
  <c r="H91" i="1"/>
  <c r="J95" i="1"/>
  <c r="G100" i="1"/>
  <c r="I104" i="1"/>
  <c r="G109" i="1"/>
  <c r="I113" i="1"/>
  <c r="F118" i="1"/>
  <c r="H122" i="1"/>
  <c r="F127" i="1"/>
  <c r="H131" i="1"/>
  <c r="G140" i="1"/>
  <c r="I144" i="1"/>
  <c r="G149" i="1"/>
  <c r="I153" i="1"/>
  <c r="F159" i="1"/>
  <c r="H163" i="1"/>
  <c r="H172" i="1"/>
  <c r="J176" i="1"/>
  <c r="G181" i="1"/>
  <c r="I185" i="1"/>
  <c r="I197" i="1"/>
  <c r="F202" i="1"/>
  <c r="H206" i="1"/>
  <c r="H215" i="1"/>
  <c r="J219" i="1"/>
  <c r="G224" i="1"/>
  <c r="I228" i="1"/>
  <c r="G233" i="1"/>
  <c r="I237" i="1"/>
  <c r="F251" i="1"/>
  <c r="H255" i="1"/>
  <c r="J259" i="1"/>
  <c r="G264" i="1"/>
  <c r="I268" i="1"/>
  <c r="G273" i="1"/>
  <c r="I277" i="1"/>
  <c r="J67" i="1"/>
  <c r="F73" i="1"/>
  <c r="J8" i="1"/>
  <c r="I13" i="1"/>
  <c r="J18" i="1"/>
  <c r="J28" i="1"/>
  <c r="I33" i="1"/>
  <c r="J38" i="1"/>
  <c r="F44" i="1"/>
  <c r="I48" i="1"/>
  <c r="G53" i="1"/>
  <c r="J57" i="1"/>
  <c r="J63" i="1"/>
  <c r="G78" i="1"/>
  <c r="G87" i="1"/>
  <c r="I91" i="1"/>
  <c r="F96" i="1"/>
  <c r="H100" i="1"/>
  <c r="J104" i="1"/>
  <c r="H109" i="1"/>
  <c r="J113" i="1"/>
  <c r="G118" i="1"/>
  <c r="J122" i="1"/>
  <c r="G127" i="1"/>
  <c r="I131" i="1"/>
  <c r="F136" i="1"/>
  <c r="H140" i="1"/>
  <c r="J144" i="1"/>
  <c r="H149" i="1"/>
  <c r="J153" i="1"/>
  <c r="G159" i="1"/>
  <c r="J163" i="1"/>
  <c r="I172" i="1"/>
  <c r="F177" i="1"/>
  <c r="H181" i="1"/>
  <c r="J185" i="1"/>
  <c r="J197" i="1"/>
  <c r="G202" i="1"/>
  <c r="J206" i="1"/>
  <c r="I215" i="1"/>
  <c r="F220" i="1"/>
  <c r="H224" i="1"/>
  <c r="J228" i="1"/>
  <c r="H233" i="1"/>
  <c r="J237" i="1"/>
  <c r="F68" i="1"/>
  <c r="J73" i="1"/>
  <c r="I10" i="1"/>
  <c r="H16" i="1"/>
  <c r="J21" i="1"/>
  <c r="F28" i="1"/>
  <c r="H34" i="1"/>
  <c r="G40" i="1"/>
  <c r="I45" i="1"/>
  <c r="G51" i="1"/>
  <c r="I56" i="1"/>
  <c r="J61" i="1"/>
  <c r="F79" i="1"/>
  <c r="F84" i="1"/>
  <c r="G89" i="1"/>
  <c r="G94" i="1"/>
  <c r="G110" i="1"/>
  <c r="H115" i="1"/>
  <c r="H120" i="1"/>
  <c r="I125" i="1"/>
  <c r="J130" i="1"/>
  <c r="H136" i="1"/>
  <c r="I141" i="1"/>
  <c r="J146" i="1"/>
  <c r="J151" i="1"/>
  <c r="J157" i="1"/>
  <c r="F163" i="1"/>
  <c r="J173" i="1"/>
  <c r="F179" i="1"/>
  <c r="G184" i="1"/>
  <c r="G189" i="1"/>
  <c r="G203" i="1"/>
  <c r="G208" i="1"/>
  <c r="H218" i="1"/>
  <c r="I223" i="1"/>
  <c r="H229" i="1"/>
  <c r="H234" i="1"/>
  <c r="I239" i="1"/>
  <c r="H244" i="1"/>
  <c r="H249" i="1"/>
  <c r="G254" i="1"/>
  <c r="G259" i="1"/>
  <c r="H264" i="1"/>
  <c r="H269" i="1"/>
  <c r="G274" i="1"/>
  <c r="G279" i="1"/>
  <c r="J10" i="1"/>
  <c r="I115" i="1"/>
  <c r="I120" i="1"/>
  <c r="J125" i="1"/>
  <c r="F131" i="1"/>
  <c r="I136" i="1"/>
  <c r="J141" i="1"/>
  <c r="F147" i="1"/>
  <c r="F152" i="1"/>
  <c r="G158" i="1"/>
  <c r="F164" i="1"/>
  <c r="F169" i="1"/>
  <c r="G174" i="1"/>
  <c r="G179" i="1"/>
  <c r="H184" i="1"/>
  <c r="H189" i="1"/>
  <c r="H203" i="1"/>
  <c r="H208" i="1"/>
  <c r="J218" i="1"/>
  <c r="J223" i="1"/>
  <c r="I229" i="1"/>
  <c r="J234" i="1"/>
  <c r="J239" i="1"/>
  <c r="I244" i="1"/>
  <c r="I249" i="1"/>
  <c r="H254" i="1"/>
  <c r="H259" i="1"/>
  <c r="I264" i="1"/>
  <c r="I269" i="1"/>
  <c r="H274" i="1"/>
  <c r="H279" i="1"/>
  <c r="H68" i="1"/>
  <c r="G74" i="1"/>
  <c r="F11" i="1"/>
  <c r="J16" i="1"/>
  <c r="I22" i="1"/>
  <c r="F29" i="1"/>
  <c r="J34" i="1"/>
  <c r="I40" i="1"/>
  <c r="H46" i="1"/>
  <c r="J51" i="1"/>
  <c r="F57" i="1"/>
  <c r="G64" i="1"/>
  <c r="H79" i="1"/>
  <c r="H84" i="1"/>
  <c r="I89" i="1"/>
  <c r="J94" i="1"/>
  <c r="J110" i="1"/>
  <c r="J115" i="1"/>
  <c r="J120" i="1"/>
  <c r="F126" i="1"/>
  <c r="J131" i="1"/>
  <c r="J136" i="1"/>
  <c r="F142" i="1"/>
  <c r="G147" i="1"/>
  <c r="G152" i="1"/>
  <c r="H158" i="1"/>
  <c r="G164" i="1"/>
  <c r="G169" i="1"/>
  <c r="H174" i="1"/>
  <c r="H179" i="1"/>
  <c r="I184" i="1"/>
  <c r="I189" i="1"/>
  <c r="I203" i="1"/>
  <c r="I208" i="1"/>
  <c r="F219" i="1"/>
  <c r="I224" i="1"/>
  <c r="J229" i="1"/>
  <c r="F240" i="1"/>
  <c r="J244" i="1"/>
  <c r="J249" i="1"/>
  <c r="J254" i="1"/>
  <c r="F260" i="1"/>
  <c r="J264" i="1"/>
  <c r="J269" i="1"/>
  <c r="J274" i="1"/>
  <c r="I279" i="1"/>
  <c r="F69" i="1"/>
  <c r="H74" i="1"/>
  <c r="G11" i="1"/>
  <c r="J22" i="1"/>
  <c r="G29" i="1"/>
  <c r="F35" i="1"/>
  <c r="J40" i="1"/>
  <c r="I46" i="1"/>
  <c r="F52" i="1"/>
  <c r="G57" i="1"/>
  <c r="H64" i="1"/>
  <c r="I79" i="1"/>
  <c r="I84" i="1"/>
  <c r="J89" i="1"/>
  <c r="F95" i="1"/>
  <c r="I100" i="1"/>
  <c r="F111" i="1"/>
  <c r="G121" i="1"/>
  <c r="G126" i="1"/>
  <c r="F132" i="1"/>
  <c r="G142" i="1"/>
  <c r="H147" i="1"/>
  <c r="H152" i="1"/>
  <c r="H164" i="1"/>
  <c r="I174" i="1"/>
  <c r="J203" i="1"/>
  <c r="J279" i="1"/>
  <c r="H159" i="1"/>
  <c r="J174" i="1"/>
  <c r="F180" i="1"/>
  <c r="F185" i="1"/>
  <c r="F199" i="1"/>
  <c r="F204" i="1"/>
  <c r="G209" i="1"/>
  <c r="G214" i="1"/>
  <c r="H219" i="1"/>
  <c r="G225" i="1"/>
  <c r="G230" i="1"/>
  <c r="H240" i="1"/>
  <c r="H245" i="1"/>
  <c r="G250" i="1"/>
  <c r="I255" i="1"/>
  <c r="H260" i="1"/>
  <c r="H265" i="1"/>
  <c r="G270" i="1"/>
  <c r="G275" i="1"/>
  <c r="H69" i="1"/>
  <c r="J74" i="1"/>
  <c r="F12" i="1"/>
  <c r="H17" i="1"/>
  <c r="I29" i="1"/>
  <c r="H35" i="1"/>
  <c r="G41" i="1"/>
  <c r="F47" i="1"/>
  <c r="H52" i="1"/>
  <c r="I58" i="1"/>
  <c r="F80" i="1"/>
  <c r="G85" i="1"/>
  <c r="G90" i="1"/>
  <c r="H95" i="1"/>
  <c r="G101" i="1"/>
  <c r="H111" i="1"/>
  <c r="I121" i="1"/>
  <c r="H127" i="1"/>
  <c r="H132" i="1"/>
  <c r="I137" i="1"/>
  <c r="J142" i="1"/>
  <c r="J147" i="1"/>
  <c r="J152" i="1"/>
  <c r="J159" i="1"/>
  <c r="J164" i="1"/>
  <c r="J169" i="1"/>
  <c r="G180" i="1"/>
  <c r="G185" i="1"/>
  <c r="F191" i="1"/>
  <c r="G199" i="1"/>
  <c r="G204" i="1"/>
  <c r="H209" i="1"/>
  <c r="H214" i="1"/>
  <c r="G220" i="1"/>
  <c r="H225" i="1"/>
  <c r="H230" i="1"/>
  <c r="I240" i="1"/>
  <c r="I245" i="1"/>
  <c r="H250" i="1"/>
  <c r="J255" i="1"/>
  <c r="I260" i="1"/>
  <c r="I265" i="1"/>
  <c r="H270" i="1"/>
  <c r="H275" i="1"/>
  <c r="I69" i="1"/>
  <c r="H75" i="1"/>
  <c r="G12" i="1"/>
  <c r="I17" i="1"/>
  <c r="J29" i="1"/>
  <c r="F36" i="1"/>
  <c r="H41" i="1"/>
  <c r="G47" i="1"/>
  <c r="I52" i="1"/>
  <c r="J58" i="1"/>
  <c r="G80" i="1"/>
  <c r="H85" i="1"/>
  <c r="H90" i="1"/>
  <c r="G96" i="1"/>
  <c r="H101" i="1"/>
  <c r="I111" i="1"/>
  <c r="J121" i="1"/>
  <c r="I127" i="1"/>
  <c r="I132" i="1"/>
  <c r="J137" i="1"/>
  <c r="F143" i="1"/>
  <c r="F148" i="1"/>
  <c r="G153" i="1"/>
  <c r="F160" i="1"/>
  <c r="F165" i="1"/>
  <c r="G170" i="1"/>
  <c r="H180" i="1"/>
  <c r="G186" i="1"/>
  <c r="G191" i="1"/>
  <c r="H199" i="1"/>
  <c r="H204" i="1"/>
  <c r="I209" i="1"/>
  <c r="J214" i="1"/>
  <c r="H220" i="1"/>
  <c r="I225" i="1"/>
  <c r="J230" i="1"/>
  <c r="J240" i="1"/>
  <c r="J245" i="1"/>
  <c r="G251" i="1"/>
  <c r="F256" i="1"/>
  <c r="J260" i="1"/>
  <c r="J265" i="1"/>
  <c r="J270" i="1"/>
  <c r="I275" i="1"/>
  <c r="J69" i="1"/>
  <c r="I75" i="1"/>
  <c r="H12" i="1"/>
  <c r="J17" i="1"/>
  <c r="G36" i="1"/>
  <c r="I41" i="1"/>
  <c r="H47" i="1"/>
  <c r="H53" i="1"/>
  <c r="F59" i="1"/>
  <c r="H80" i="1"/>
  <c r="I85" i="1"/>
  <c r="J90" i="1"/>
  <c r="H96" i="1"/>
  <c r="I101" i="1"/>
  <c r="J111" i="1"/>
  <c r="F122" i="1"/>
  <c r="J127" i="1"/>
  <c r="J132" i="1"/>
  <c r="F138" i="1"/>
  <c r="G143" i="1"/>
  <c r="G148" i="1"/>
  <c r="G160" i="1"/>
  <c r="G165" i="1"/>
  <c r="H170" i="1"/>
  <c r="I180" i="1"/>
  <c r="H186" i="1"/>
  <c r="H191" i="1"/>
  <c r="I199" i="1"/>
  <c r="I204" i="1"/>
  <c r="J209" i="1"/>
  <c r="F215" i="1"/>
  <c r="I220" i="1"/>
  <c r="J225" i="1"/>
  <c r="F231" i="1"/>
  <c r="F236" i="1"/>
  <c r="G241" i="1"/>
  <c r="H251" i="1"/>
  <c r="G256" i="1"/>
  <c r="G261" i="1"/>
  <c r="F266" i="1"/>
  <c r="J275" i="1"/>
  <c r="F70" i="1"/>
  <c r="G68" i="1"/>
  <c r="F74" i="1"/>
  <c r="I16" i="1"/>
  <c r="H22" i="1"/>
  <c r="G28" i="1"/>
  <c r="I34" i="1"/>
  <c r="H40" i="1"/>
  <c r="J45" i="1"/>
  <c r="H51" i="1"/>
  <c r="J56" i="1"/>
  <c r="F64" i="1"/>
  <c r="G79" i="1"/>
  <c r="G84" i="1"/>
  <c r="H89" i="1"/>
  <c r="H94" i="1"/>
  <c r="H110" i="1"/>
  <c r="F17" i="1"/>
  <c r="G137" i="1"/>
  <c r="I158" i="1"/>
  <c r="H169" i="1"/>
  <c r="J179" i="1"/>
  <c r="J184" i="1"/>
  <c r="J208" i="1"/>
  <c r="F214" i="1"/>
  <c r="G219" i="1"/>
  <c r="J224" i="1"/>
  <c r="F230" i="1"/>
  <c r="G240" i="1"/>
  <c r="G245" i="1"/>
  <c r="F250" i="1"/>
  <c r="F255" i="1"/>
  <c r="G260" i="1"/>
  <c r="G265" i="1"/>
  <c r="F270" i="1"/>
  <c r="F275" i="1"/>
  <c r="G69" i="1"/>
  <c r="I74" i="1"/>
  <c r="H11" i="1"/>
  <c r="G17" i="1"/>
  <c r="F23" i="1"/>
  <c r="H29" i="1"/>
  <c r="G35" i="1"/>
  <c r="F41" i="1"/>
  <c r="J46" i="1"/>
  <c r="G52" i="1"/>
  <c r="H58" i="1"/>
  <c r="J64" i="1"/>
  <c r="J79" i="1"/>
  <c r="J84" i="1"/>
  <c r="F90" i="1"/>
  <c r="G95" i="1"/>
  <c r="J100" i="1"/>
  <c r="G111" i="1"/>
  <c r="H121" i="1"/>
  <c r="H126" i="1"/>
  <c r="G132" i="1"/>
  <c r="H137" i="1"/>
  <c r="H142" i="1"/>
  <c r="I147" i="1"/>
  <c r="I152" i="1"/>
  <c r="I164" i="1"/>
  <c r="I169" i="1"/>
  <c r="G70" i="1"/>
  <c r="I9" i="1"/>
  <c r="H20" i="1"/>
  <c r="G39" i="1"/>
  <c r="H49" i="1"/>
  <c r="H59" i="1"/>
  <c r="I77" i="1"/>
  <c r="I87" i="1"/>
  <c r="J96" i="1"/>
  <c r="J103" i="1"/>
  <c r="G113" i="1"/>
  <c r="F130" i="1"/>
  <c r="H139" i="1"/>
  <c r="I148" i="1"/>
  <c r="G157" i="1"/>
  <c r="F176" i="1"/>
  <c r="H183" i="1"/>
  <c r="G205" i="1"/>
  <c r="I212" i="1"/>
  <c r="F222" i="1"/>
  <c r="H231" i="1"/>
  <c r="F239" i="1"/>
  <c r="J247" i="1"/>
  <c r="I256" i="1"/>
  <c r="H263" i="1"/>
  <c r="G272" i="1"/>
  <c r="G5" i="1"/>
  <c r="J183" i="1"/>
  <c r="H205" i="1"/>
  <c r="G222" i="1"/>
  <c r="I231" i="1"/>
  <c r="F248" i="1"/>
  <c r="J256" i="1"/>
  <c r="I263" i="1"/>
  <c r="H272" i="1"/>
  <c r="G31" i="1"/>
  <c r="J149" i="1"/>
  <c r="F167" i="1"/>
  <c r="F184" i="1"/>
  <c r="I205" i="1"/>
  <c r="H222" i="1"/>
  <c r="H239" i="1"/>
  <c r="I272" i="1"/>
  <c r="J70" i="1"/>
  <c r="H31" i="1"/>
  <c r="G60" i="1"/>
  <c r="G88" i="1"/>
  <c r="F107" i="1"/>
  <c r="I140" i="1"/>
  <c r="H160" i="1"/>
  <c r="I186" i="1"/>
  <c r="J205" i="1"/>
  <c r="J222" i="1"/>
  <c r="H248" i="1"/>
  <c r="G266" i="1"/>
  <c r="J12" i="1"/>
  <c r="J97" i="1"/>
  <c r="I196" i="1"/>
  <c r="I241" i="1"/>
  <c r="H21" i="1"/>
  <c r="G32" i="1"/>
  <c r="J50" i="1"/>
  <c r="G81" i="1"/>
  <c r="F98" i="1"/>
  <c r="F115" i="1"/>
  <c r="G141" i="1"/>
  <c r="J160" i="1"/>
  <c r="I177" i="1"/>
  <c r="J196" i="1"/>
  <c r="G223" i="1"/>
  <c r="J13" i="1"/>
  <c r="G187" i="1"/>
  <c r="F43" i="1"/>
  <c r="I81" i="1"/>
  <c r="G117" i="1"/>
  <c r="H143" i="1"/>
  <c r="G178" i="1"/>
  <c r="H70" i="1"/>
  <c r="J9" i="1"/>
  <c r="I20" i="1"/>
  <c r="F31" i="1"/>
  <c r="H39" i="1"/>
  <c r="I49" i="1"/>
  <c r="J59" i="1"/>
  <c r="H78" i="1"/>
  <c r="J87" i="1"/>
  <c r="G97" i="1"/>
  <c r="F104" i="1"/>
  <c r="F114" i="1"/>
  <c r="G130" i="1"/>
  <c r="I139" i="1"/>
  <c r="I149" i="1"/>
  <c r="H157" i="1"/>
  <c r="G176" i="1"/>
  <c r="F196" i="1"/>
  <c r="J212" i="1"/>
  <c r="G239" i="1"/>
  <c r="H5" i="1"/>
  <c r="F60" i="1"/>
  <c r="H50" i="1"/>
  <c r="G177" i="1"/>
  <c r="H241" i="1"/>
  <c r="G21" i="1"/>
  <c r="F32" i="1"/>
  <c r="H42" i="1"/>
  <c r="I50" i="1"/>
  <c r="H60" i="1"/>
  <c r="J80" i="1"/>
  <c r="H88" i="1"/>
  <c r="G107" i="1"/>
  <c r="F124" i="1"/>
  <c r="H133" i="1"/>
  <c r="J140" i="1"/>
  <c r="I160" i="1"/>
  <c r="H177" i="1"/>
  <c r="J186" i="1"/>
  <c r="F206" i="1"/>
  <c r="F223" i="1"/>
  <c r="G232" i="1"/>
  <c r="I248" i="1"/>
  <c r="H266" i="1"/>
  <c r="I273" i="1"/>
  <c r="I71" i="1"/>
  <c r="I133" i="1"/>
  <c r="J266" i="1"/>
  <c r="I21" i="1"/>
  <c r="H32" i="1"/>
  <c r="J42" i="1"/>
  <c r="F51" i="1"/>
  <c r="J60" i="1"/>
  <c r="H81" i="1"/>
  <c r="J88" i="1"/>
  <c r="G98" i="1"/>
  <c r="I107" i="1"/>
  <c r="G115" i="1"/>
  <c r="H124" i="1"/>
  <c r="J133" i="1"/>
  <c r="H141" i="1"/>
  <c r="F161" i="1"/>
  <c r="J177" i="1"/>
  <c r="G207" i="1"/>
  <c r="H223" i="1"/>
  <c r="I232" i="1"/>
  <c r="G249" i="1"/>
  <c r="F258" i="1"/>
  <c r="F267" i="1"/>
  <c r="F274" i="1"/>
  <c r="J7" i="1"/>
  <c r="F72" i="1"/>
  <c r="I32" i="1"/>
  <c r="F61" i="1"/>
  <c r="H98" i="1"/>
  <c r="I124" i="1"/>
  <c r="F151" i="1"/>
  <c r="I170" i="1"/>
  <c r="I70" i="1"/>
  <c r="H10" i="1"/>
  <c r="J20" i="1"/>
  <c r="F40" i="1"/>
  <c r="J49" i="1"/>
  <c r="J78" i="1"/>
  <c r="F88" i="1"/>
  <c r="H97" i="1"/>
  <c r="G104" i="1"/>
  <c r="G114" i="1"/>
  <c r="H130" i="1"/>
  <c r="J139" i="1"/>
  <c r="I157" i="1"/>
  <c r="H176" i="1"/>
  <c r="G196" i="1"/>
  <c r="J231" i="1"/>
  <c r="G248" i="1"/>
  <c r="J263" i="1"/>
  <c r="I5" i="1"/>
  <c r="I12" i="1"/>
  <c r="F21" i="1"/>
  <c r="J41" i="1"/>
  <c r="I80" i="1"/>
  <c r="I97" i="1"/>
  <c r="H114" i="1"/>
  <c r="G133" i="1"/>
  <c r="G167" i="1"/>
  <c r="H196" i="1"/>
  <c r="J215" i="1"/>
  <c r="F232" i="1"/>
  <c r="H273" i="1"/>
  <c r="H71" i="1"/>
  <c r="J114" i="1"/>
  <c r="H167" i="1"/>
  <c r="I42" i="1"/>
  <c r="I60" i="1"/>
  <c r="I88" i="1"/>
  <c r="H107" i="1"/>
  <c r="G124" i="1"/>
  <c r="F187" i="1"/>
  <c r="F207" i="1"/>
  <c r="H232" i="1"/>
  <c r="J248" i="1"/>
  <c r="J273" i="1"/>
  <c r="J71" i="1"/>
  <c r="G197" i="1"/>
  <c r="H14" i="1"/>
  <c r="I53" i="1"/>
  <c r="F91" i="1"/>
  <c r="J107" i="1"/>
  <c r="F134" i="1"/>
  <c r="G161" i="1"/>
  <c r="H187" i="1"/>
  <c r="G73" i="1"/>
  <c r="G19" i="1"/>
  <c r="I36" i="1"/>
  <c r="J53" i="1"/>
  <c r="I92" i="1"/>
  <c r="F108" i="1"/>
  <c r="J119" i="1"/>
  <c r="G151" i="1"/>
  <c r="I165" i="1"/>
  <c r="I181" i="1"/>
  <c r="J199" i="1"/>
  <c r="G226" i="1"/>
  <c r="G237" i="1"/>
  <c r="F252" i="1"/>
  <c r="H262" i="1"/>
  <c r="I276" i="1"/>
  <c r="H73" i="1"/>
  <c r="H19" i="1"/>
  <c r="J36" i="1"/>
  <c r="H54" i="1"/>
  <c r="J92" i="1"/>
  <c r="G108" i="1"/>
  <c r="F120" i="1"/>
  <c r="H151" i="1"/>
  <c r="J165" i="1"/>
  <c r="J181" i="1"/>
  <c r="F200" i="1"/>
  <c r="H226" i="1"/>
  <c r="F238" i="1"/>
  <c r="G252" i="1"/>
  <c r="J262" i="1"/>
  <c r="J276" i="1"/>
  <c r="I73" i="1"/>
  <c r="F20" i="1"/>
  <c r="F37" i="1"/>
  <c r="I54" i="1"/>
  <c r="G77" i="1"/>
  <c r="G93" i="1"/>
  <c r="H108" i="1"/>
  <c r="G120" i="1"/>
  <c r="G136" i="1"/>
  <c r="I151" i="1"/>
  <c r="G182" i="1"/>
  <c r="G200" i="1"/>
  <c r="J226" i="1"/>
  <c r="G238" i="1"/>
  <c r="G20" i="1"/>
  <c r="I252" i="1"/>
  <c r="F25" i="1"/>
  <c r="F55" i="1"/>
  <c r="I93" i="1"/>
  <c r="J124" i="1"/>
  <c r="J170" i="1"/>
  <c r="I200" i="1"/>
  <c r="J238" i="1"/>
  <c r="F278" i="1"/>
  <c r="G25" i="1"/>
  <c r="J93" i="1"/>
  <c r="H212" i="1"/>
  <c r="H267" i="1"/>
  <c r="H25" i="1"/>
  <c r="J37" i="1"/>
  <c r="F83" i="1"/>
  <c r="F110" i="1"/>
  <c r="F156" i="1"/>
  <c r="F183" i="1"/>
  <c r="I227" i="1"/>
  <c r="I267" i="1"/>
  <c r="I25" i="1"/>
  <c r="I96" i="1"/>
  <c r="G156" i="1"/>
  <c r="J227" i="1"/>
  <c r="J25" i="1"/>
  <c r="H83" i="1"/>
  <c r="H156" i="1"/>
  <c r="F279" i="1"/>
  <c r="H44" i="1"/>
  <c r="I83" i="1"/>
  <c r="J143" i="1"/>
  <c r="J156" i="1"/>
  <c r="H7" i="1"/>
  <c r="F157" i="1"/>
  <c r="G231" i="1"/>
  <c r="F27" i="1"/>
  <c r="F45" i="1"/>
  <c r="G61" i="1"/>
  <c r="F86" i="1"/>
  <c r="H117" i="1"/>
  <c r="G129" i="1"/>
  <c r="G145" i="1"/>
  <c r="G173" i="1"/>
  <c r="J204" i="1"/>
  <c r="I233" i="1"/>
  <c r="H258" i="1"/>
  <c r="G7" i="1"/>
  <c r="G27" i="1"/>
  <c r="J188" i="1"/>
  <c r="F7" i="1"/>
  <c r="H27" i="1"/>
  <c r="I129" i="1"/>
  <c r="I207" i="1"/>
  <c r="F259" i="1"/>
  <c r="J102" i="1"/>
  <c r="J129" i="1"/>
  <c r="G162" i="1"/>
  <c r="H252" i="1"/>
  <c r="G277" i="1"/>
  <c r="J75" i="1"/>
  <c r="G37" i="1"/>
  <c r="J54" i="1"/>
  <c r="H77" i="1"/>
  <c r="H93" i="1"/>
  <c r="I108" i="1"/>
  <c r="G138" i="1"/>
  <c r="H182" i="1"/>
  <c r="H200" i="1"/>
  <c r="F212" i="1"/>
  <c r="F227" i="1"/>
  <c r="H238" i="1"/>
  <c r="G263" i="1"/>
  <c r="J277" i="1"/>
  <c r="J66" i="1"/>
  <c r="H37" i="1"/>
  <c r="J81" i="1"/>
  <c r="I109" i="1"/>
  <c r="H138" i="1"/>
  <c r="I182" i="1"/>
  <c r="G212" i="1"/>
  <c r="G227" i="1"/>
  <c r="J252" i="1"/>
  <c r="G267" i="1"/>
  <c r="I66" i="1"/>
  <c r="I37" i="1"/>
  <c r="G55" i="1"/>
  <c r="J109" i="1"/>
  <c r="G125" i="1"/>
  <c r="J138" i="1"/>
  <c r="F171" i="1"/>
  <c r="J182" i="1"/>
  <c r="J200" i="1"/>
  <c r="H227" i="1"/>
  <c r="G253" i="1"/>
  <c r="G278" i="1"/>
  <c r="H66" i="1"/>
  <c r="H55" i="1"/>
  <c r="F94" i="1"/>
  <c r="H125" i="1"/>
  <c r="F139" i="1"/>
  <c r="G171" i="1"/>
  <c r="F243" i="1"/>
  <c r="H253" i="1"/>
  <c r="H278" i="1"/>
  <c r="F8" i="1"/>
  <c r="F39" i="1"/>
  <c r="J55" i="1"/>
  <c r="G83" i="1"/>
  <c r="F112" i="1"/>
  <c r="F128" i="1"/>
  <c r="G139" i="1"/>
  <c r="H171" i="1"/>
  <c r="G183" i="1"/>
  <c r="G243" i="1"/>
  <c r="I253" i="1"/>
  <c r="J267" i="1"/>
  <c r="J278" i="1"/>
  <c r="G8" i="1"/>
  <c r="G44" i="1"/>
  <c r="F56" i="1"/>
  <c r="J98" i="1"/>
  <c r="G112" i="1"/>
  <c r="G128" i="1"/>
  <c r="I143" i="1"/>
  <c r="J171" i="1"/>
  <c r="J187" i="1"/>
  <c r="F228" i="1"/>
  <c r="H243" i="1"/>
  <c r="J253" i="1"/>
  <c r="F268" i="1"/>
  <c r="F9" i="1"/>
  <c r="G56" i="1"/>
  <c r="H112" i="1"/>
  <c r="H128" i="1"/>
  <c r="I156" i="1"/>
  <c r="F172" i="1"/>
  <c r="F188" i="1"/>
  <c r="H202" i="1"/>
  <c r="G228" i="1"/>
  <c r="I243" i="1"/>
  <c r="F254" i="1"/>
  <c r="G268" i="1"/>
  <c r="G9" i="1"/>
  <c r="I44" i="1"/>
  <c r="H56" i="1"/>
  <c r="J83" i="1"/>
  <c r="I112" i="1"/>
  <c r="I128" i="1"/>
  <c r="F144" i="1"/>
  <c r="J172" i="1"/>
  <c r="G188" i="1"/>
  <c r="J202" i="1"/>
  <c r="G229" i="1"/>
  <c r="J243" i="1"/>
  <c r="H256" i="1"/>
  <c r="J268" i="1"/>
  <c r="H9" i="1"/>
  <c r="J44" i="1"/>
  <c r="G59" i="1"/>
  <c r="J85" i="1"/>
  <c r="J101" i="1"/>
  <c r="J112" i="1"/>
  <c r="J128" i="1"/>
  <c r="G144" i="1"/>
  <c r="F173" i="1"/>
  <c r="H188" i="1"/>
  <c r="F203" i="1"/>
  <c r="F244" i="1"/>
  <c r="G258" i="1"/>
  <c r="G269" i="1"/>
  <c r="I7" i="1"/>
  <c r="I14" i="1"/>
  <c r="F102" i="1"/>
  <c r="H161" i="1"/>
  <c r="I188" i="1"/>
  <c r="F218" i="1"/>
  <c r="G244" i="1"/>
  <c r="J14" i="1"/>
  <c r="G45" i="1"/>
  <c r="H61" i="1"/>
  <c r="G86" i="1"/>
  <c r="G102" i="1"/>
  <c r="I117" i="1"/>
  <c r="H129" i="1"/>
  <c r="H145" i="1"/>
  <c r="I161" i="1"/>
  <c r="H173" i="1"/>
  <c r="H207" i="1"/>
  <c r="G218" i="1"/>
  <c r="J233" i="1"/>
  <c r="J258" i="1"/>
  <c r="F15" i="1"/>
  <c r="H45" i="1"/>
  <c r="I61" i="1"/>
  <c r="H86" i="1"/>
  <c r="H102" i="1"/>
  <c r="H118" i="1"/>
  <c r="I145" i="1"/>
  <c r="J161" i="1"/>
  <c r="I173" i="1"/>
  <c r="F189" i="1"/>
  <c r="J220" i="1"/>
  <c r="F234" i="1"/>
  <c r="F247" i="1"/>
  <c r="G15" i="1"/>
  <c r="J47" i="1"/>
  <c r="H87" i="1"/>
  <c r="J118" i="1"/>
  <c r="J145" i="1"/>
  <c r="H15" i="1"/>
  <c r="F103" i="1"/>
  <c r="G234" i="1"/>
  <c r="F16" i="1"/>
  <c r="G103" i="1"/>
  <c r="H178" i="1"/>
  <c r="G236" i="1"/>
  <c r="G16" i="1"/>
  <c r="H103" i="1"/>
  <c r="I178" i="1"/>
  <c r="H236" i="1"/>
  <c r="F19" i="1"/>
  <c r="I103" i="1"/>
  <c r="J178" i="1"/>
  <c r="I236" i="1"/>
  <c r="J32" i="1"/>
  <c r="F119" i="1"/>
  <c r="J180" i="1"/>
  <c r="J236" i="1"/>
  <c r="F33" i="1"/>
  <c r="G119" i="1"/>
  <c r="J191" i="1"/>
  <c r="G247" i="1"/>
  <c r="J33" i="1"/>
  <c r="H119" i="1"/>
  <c r="H247" i="1"/>
  <c r="H36" i="1"/>
  <c r="I119" i="1"/>
  <c r="I247" i="1"/>
  <c r="F48" i="1"/>
  <c r="G134" i="1"/>
  <c r="I251" i="1"/>
  <c r="J48" i="1"/>
  <c r="H134" i="1"/>
  <c r="J251" i="1"/>
  <c r="F49" i="1"/>
  <c r="J134" i="1"/>
  <c r="J207" i="1"/>
  <c r="H261" i="1"/>
  <c r="G49" i="1"/>
  <c r="F208" i="1"/>
  <c r="I261" i="1"/>
  <c r="F146" i="1"/>
  <c r="J261" i="1"/>
  <c r="G146" i="1"/>
  <c r="F262" i="1"/>
  <c r="H146" i="1"/>
  <c r="G262" i="1"/>
  <c r="G221" i="1"/>
  <c r="F92" i="1"/>
  <c r="F276" i="1"/>
  <c r="J162" i="1"/>
  <c r="H92" i="1"/>
  <c r="H276" i="1"/>
  <c r="H148" i="1"/>
  <c r="J91" i="1"/>
  <c r="H162" i="1"/>
  <c r="H221" i="1"/>
  <c r="F272" i="1"/>
  <c r="I162" i="1"/>
  <c r="I221" i="1"/>
  <c r="J221" i="1"/>
  <c r="G276" i="1"/>
  <c r="H165" i="1"/>
  <c r="F226" i="1"/>
  <c r="G92" i="1"/>
  <c r="H280" i="1" l="1"/>
  <c r="J280" i="1"/>
  <c r="F280" i="1"/>
  <c r="I280" i="1"/>
  <c r="G280" i="1"/>
</calcChain>
</file>

<file path=xl/sharedStrings.xml><?xml version="1.0" encoding="utf-8"?>
<sst xmlns="http://schemas.openxmlformats.org/spreadsheetml/2006/main" count="538" uniqueCount="538">
  <si>
    <t>www.aromafusion.ru; 
info@aromafusion.ru</t>
  </si>
  <si>
    <t xml:space="preserve">тел. +7 (495) 943-49-73 </t>
  </si>
  <si>
    <t>№</t>
  </si>
  <si>
    <t>Наименование продукции</t>
  </si>
  <si>
    <t>артикул</t>
  </si>
  <si>
    <t>количество</t>
  </si>
  <si>
    <t>АНТИСЕПТИКИ</t>
  </si>
  <si>
    <t>Гель очищающий с антибактериальным эффектом АЛОЭ ВЕРА 300 мл</t>
  </si>
  <si>
    <t>АРТ1073</t>
  </si>
  <si>
    <t>Тестеры</t>
  </si>
  <si>
    <t>Набор 3 масла по 50 мл</t>
  </si>
  <si>
    <t>АРТ1117</t>
  </si>
  <si>
    <t>Бьюти Бокс программа Антицеллюлитная 5 шагов</t>
  </si>
  <si>
    <t>АРТ1119</t>
  </si>
  <si>
    <t>Бьюти Бокс программа Манго 5 шагов</t>
  </si>
  <si>
    <t>АРТ1120</t>
  </si>
  <si>
    <t>Бьюти Бокс программа Омоложение (Папайя)  5 шагов</t>
  </si>
  <si>
    <t>АРТ1327</t>
  </si>
  <si>
    <t>Бьюти Бокс программа Похудение (с морскими водорослями) 5 шагов</t>
  </si>
  <si>
    <t>АРТ1118</t>
  </si>
  <si>
    <t>Бьюти Бокс программа Райский Остров 5 шагов</t>
  </si>
  <si>
    <t>АРТ0008</t>
  </si>
  <si>
    <t>Бьюти Бокс программа Таинственный Тайланд 5 шагов</t>
  </si>
  <si>
    <t>АРТ0007</t>
  </si>
  <si>
    <t>Соль морская ароматизированная 150 гр (в ассортименте)</t>
  </si>
  <si>
    <t>АРТ1132</t>
  </si>
  <si>
    <t>Шпатель косметический 50 шт</t>
  </si>
  <si>
    <t>АРТ1195</t>
  </si>
  <si>
    <t>МАСКИ ДЛЯ ЛИЦА</t>
  </si>
  <si>
    <t>Маска для лица Папайя 200 мл (омолаживающая)</t>
  </si>
  <si>
    <t>АРТ1441</t>
  </si>
  <si>
    <t>СВЕЧИ МАССАЖНЫЕ</t>
  </si>
  <si>
    <t>Массажная свеча Лемонграсс 100 мл</t>
  </si>
  <si>
    <t>АРТ1161</t>
  </si>
  <si>
    <t>Массажная свеча Манго 100 мл</t>
  </si>
  <si>
    <t>АРТ1163</t>
  </si>
  <si>
    <t>Массажная свеча Тайский стиль 100 мл</t>
  </si>
  <si>
    <t>АРТ1162</t>
  </si>
  <si>
    <t>МАСЛА МАССАЖНЫЕ 1 (л.)</t>
  </si>
  <si>
    <t>Массажное масло Абрикосовое базовое 1л</t>
  </si>
  <si>
    <t>АРТ1298</t>
  </si>
  <si>
    <t>Массажное масло базовое виноградная косточка 1 л</t>
  </si>
  <si>
    <t>АРТ1020</t>
  </si>
  <si>
    <t>Массажное масло миндальное базовое 1 л</t>
  </si>
  <si>
    <t>АРТ1021</t>
  </si>
  <si>
    <t>Массажное масло Ананас (масло виноградной косточки с ароматом ананаса) 1 л</t>
  </si>
  <si>
    <t>АРТ1205</t>
  </si>
  <si>
    <t>Массажное масло Сочный Арбуз (масло виноградной косточки с ароматом арбуза) 1 л</t>
  </si>
  <si>
    <t>АРТ0980</t>
  </si>
  <si>
    <t>Массажное масло Аюрведическое (миндальное масло с ароматической композицией и эфирным маслом сандала) 1 л</t>
  </si>
  <si>
    <t>АРТ0964</t>
  </si>
  <si>
    <t>Массажное масло Бамбук (миндальное масло с ароматической композицией) 1 л</t>
  </si>
  <si>
    <t>АРТ1019</t>
  </si>
  <si>
    <t>Массажное масло Жасмин (масло виноградной косточки с эфирным маслом жасмина) 1 л</t>
  </si>
  <si>
    <t>АРТ1014</t>
  </si>
  <si>
    <t>Массажное масло Зеленый Чай (миндальное масло с экстрактом зеленого чая) 1 л</t>
  </si>
  <si>
    <t>АРТ0958</t>
  </si>
  <si>
    <t>Массажное масло Инжир (миндальное масло с ароматом инжира) 1 л</t>
  </si>
  <si>
    <t>АРТ1010</t>
  </si>
  <si>
    <t>Массажное масло Кендл Вуд (масло виноградной косточки, абрикоса и кедра ) 1 л</t>
  </si>
  <si>
    <t>АРТ1330</t>
  </si>
  <si>
    <t>Массажное масло Лаванда (миндальное масло с эфирным маслом лаванды) 1 л</t>
  </si>
  <si>
    <t>АРТ1007</t>
  </si>
  <si>
    <t>Массажное масло Ламинарии (масло виноградной косточки с экстрактом ламинарии) 1 л</t>
  </si>
  <si>
    <t>АРТ1207</t>
  </si>
  <si>
    <t>Массажное масло Лемонграсс (миндальное масло с эфирным маслом лемонграсс) 1 л</t>
  </si>
  <si>
    <t>АРТ1005</t>
  </si>
  <si>
    <t>Массажное масло Лотос (миндальное масло с ароматом лотоса) 1 л</t>
  </si>
  <si>
    <t>АРТ1011</t>
  </si>
  <si>
    <t>Массажное масло Май Фьюжен (масло виноградной косточки и абрикоса с ароматической композицией) 1 л</t>
  </si>
  <si>
    <t>АРТ1328</t>
  </si>
  <si>
    <t>Массажное масло Манго (масло виноградной косточки с ароматом манго) 1 л</t>
  </si>
  <si>
    <t>АРТ1004</t>
  </si>
  <si>
    <t>Массажное масло Мангостин (масло виноградной косточки с ароматом мангостина) 1 л</t>
  </si>
  <si>
    <t>АРТ0969</t>
  </si>
  <si>
    <t>Массажное масло Марокко СПА (миндальное масло с ароматической композицией) 1 л</t>
  </si>
  <si>
    <t>АРТ0963</t>
  </si>
  <si>
    <t>Массажное масло Меджик Дрим (миндальное масло с эфирными маслом иланг-иланга) 1 л</t>
  </si>
  <si>
    <t>АРТ1022</t>
  </si>
  <si>
    <t>Массажное масло Папайя (миндальное масло с ароматом папайи) 1 л</t>
  </si>
  <si>
    <t>АРТ1006</t>
  </si>
  <si>
    <t>Массажное масло Рефрешинг Минт (Масло виноградной косточки с эфирным маслом мяты) 1 л</t>
  </si>
  <si>
    <t>АРТ0965</t>
  </si>
  <si>
    <t>Массажное масло Роза (масло виноградной косточки с экстрактом розы) 1 л</t>
  </si>
  <si>
    <t>АРТ0957</t>
  </si>
  <si>
    <t>Массажное масло Секрет Гейши (миндальное масло с ароматической композицией) 1 л</t>
  </si>
  <si>
    <t>АРТ1018</t>
  </si>
  <si>
    <t>Массажное масло CПА Релакс (миндальное масло с ароматической композицией ванили и меда) 1 л</t>
  </si>
  <si>
    <t>АРТ0987</t>
  </si>
  <si>
    <t>Массажное масло Тайский Стиль (миндальное масло с ароматической композицией) 1 л</t>
  </si>
  <si>
    <t>АРТ1016</t>
  </si>
  <si>
    <t>Массажное масло Хот Спайс разогревающее (Антицеллюлитное разогревающее масло для похудения) 1 л</t>
  </si>
  <si>
    <t>АРТ0975</t>
  </si>
  <si>
    <t>Массажное масло Цитрус (масло виноградной косточки с эфирными маслами грейпфрута и апельсина) 1 л</t>
  </si>
  <si>
    <t>АРТ1009</t>
  </si>
  <si>
    <t>Массажное масло Шампанское с Клубникой (масло виноградной косточки с ароматической композицией) 1 л</t>
  </si>
  <si>
    <t>АРТ1017</t>
  </si>
  <si>
    <t>Массажное масло Шоколад (миндальное масло с шоколадной композицией) 1 л</t>
  </si>
  <si>
    <t>АРТ1003</t>
  </si>
  <si>
    <t>Массажное масло ОПТОВАЯ УПАКОВКА!</t>
  </si>
  <si>
    <r>
      <t xml:space="preserve">Масло массажное миндальное базовое (рафиниованное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</si>
  <si>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АРТ0971</t>
  </si>
  <si>
    <r>
      <t xml:space="preserve">Масло массажное базовое виноградной косточки (рафинированное без запаха) 5 л </t>
    </r>
    <r>
      <rPr>
        <b/>
        <sz val="10"/>
        <color indexed="10"/>
        <rFont val="Times New Roman"/>
        <family val="1"/>
      </rPr>
      <t>СПЕЦЦЕНА!!!</t>
    </r>
  </si>
  <si>
    <t>АРТ0970</t>
  </si>
  <si>
    <t>Массажное масло кокосовое</t>
  </si>
  <si>
    <t>Масло кокосовое рафини рованное 1 кг</t>
  </si>
  <si>
    <t>АРТ1029</t>
  </si>
  <si>
    <t>Масло кокосовое с ароматом Кокос 1 кг</t>
  </si>
  <si>
    <t>АРТ0955</t>
  </si>
  <si>
    <t>Масло кокосовое с ароматом Кокос и Лайм 1 кг</t>
  </si>
  <si>
    <t>АРТ1028</t>
  </si>
  <si>
    <t>Масло кокосовое с ароматом Лотос 1 кг</t>
  </si>
  <si>
    <t>АРТ1013</t>
  </si>
  <si>
    <t>Масло кокосовое с ароматом Шоколад 1 кг</t>
  </si>
  <si>
    <t>АРТ0974</t>
  </si>
  <si>
    <r>
      <t xml:space="preserve">Гель для душа </t>
    </r>
    <r>
      <rPr>
        <b/>
        <sz val="10"/>
        <color indexed="10"/>
        <rFont val="Times New Roman"/>
        <family val="1"/>
        <charset val="204"/>
      </rPr>
      <t>НОВИНКА!</t>
    </r>
  </si>
  <si>
    <t>Гель для душа Зеленый Чай 1 л</t>
  </si>
  <si>
    <t>АРТ1236</t>
  </si>
  <si>
    <t>Гель для душа Лемонграсс и Бергамот 1 л</t>
  </si>
  <si>
    <t>АРТ1238</t>
  </si>
  <si>
    <t>Гель для душа Манго 1 л</t>
  </si>
  <si>
    <t>АРТ1230</t>
  </si>
  <si>
    <t>Гель для душа Морской Бриз 1 л</t>
  </si>
  <si>
    <t>АРТ0019</t>
  </si>
  <si>
    <t>Гель для душа Папайя 1 л</t>
  </si>
  <si>
    <t>АРТ1237</t>
  </si>
  <si>
    <t>Гель для душа Райский Цитрус 1 л</t>
  </si>
  <si>
    <t>АРТ1239</t>
  </si>
  <si>
    <t>Гель для душа Тайский Стиль 1л</t>
  </si>
  <si>
    <t>АРТ1341</t>
  </si>
  <si>
    <t>Гель для душа Зеленый Чай 5 л</t>
  </si>
  <si>
    <t>АРТ1318</t>
  </si>
  <si>
    <t>Гель для душа Лемонграсс и Бергамот 5 л</t>
  </si>
  <si>
    <t>АРТ1314</t>
  </si>
  <si>
    <t>Гель для душа Манго 5 л</t>
  </si>
  <si>
    <t>АРТ1315</t>
  </si>
  <si>
    <t>Гель для душа Райский Цитрус 5 л</t>
  </si>
  <si>
    <t>АРТ1317</t>
  </si>
  <si>
    <t>Гель для душа Папайя 5 л</t>
  </si>
  <si>
    <t>АРТ1345</t>
  </si>
  <si>
    <t>Гель для душа Тайский Стиль 5л</t>
  </si>
  <si>
    <t>АРТ1342</t>
  </si>
  <si>
    <t>Молочная Ванна</t>
  </si>
  <si>
    <t>Молочная Ванна Тайский Стиль 1л</t>
  </si>
  <si>
    <t>АРТ0839</t>
  </si>
  <si>
    <t>Молочная Ванна Бамбук 1 л</t>
  </si>
  <si>
    <t>АРТ0840</t>
  </si>
  <si>
    <t>Молочная ванна Лемонграсс 1 л</t>
  </si>
  <si>
    <t>АРТ0755</t>
  </si>
  <si>
    <t>Молочная ванна Манго 1 л</t>
  </si>
  <si>
    <t>АРТ0762</t>
  </si>
  <si>
    <t>Молочная Ванна Цитрус 1 л</t>
  </si>
  <si>
    <t>АРТ0756</t>
  </si>
  <si>
    <t>Скрабы для СПА</t>
  </si>
  <si>
    <t>Гель-скрабы</t>
  </si>
  <si>
    <t>Гель-скраб Алоэ 1000 мл</t>
  </si>
  <si>
    <t>АРТ1332</t>
  </si>
  <si>
    <t>Гель-скраб Ананас 1000 мл</t>
  </si>
  <si>
    <t>АРТ1335</t>
  </si>
  <si>
    <t>Гель-скраб Зеленый Чай 1000 мл</t>
  </si>
  <si>
    <t>АРТ1338</t>
  </si>
  <si>
    <t>Гель-скраб Кокос 1000 мл</t>
  </si>
  <si>
    <t>АРТ1339</t>
  </si>
  <si>
    <t>Гель-скраб Манго 1000 мл</t>
  </si>
  <si>
    <t>АРТ1333</t>
  </si>
  <si>
    <t>Гель-скраб Папайя 1000 мл</t>
  </si>
  <si>
    <t>АРТ1334</t>
  </si>
  <si>
    <t>Гель-скраб Райский Цитрус 1000 мл</t>
  </si>
  <si>
    <t>АРТ1344</t>
  </si>
  <si>
    <t>Гель-скраб СПА с водорослями 1000 мл</t>
  </si>
  <si>
    <t>АРТ1337</t>
  </si>
  <si>
    <t>Гель-скраб Тайский Стиль 1000 мл</t>
  </si>
  <si>
    <t>АРТ1336</t>
  </si>
  <si>
    <t>Крем-скрабы</t>
  </si>
  <si>
    <t>Крем-Скраб Грейпфрут 1кг (на абрикосовой косточке)</t>
  </si>
  <si>
    <t>АРТ0818</t>
  </si>
  <si>
    <t>Крем-Скраб Кокос 1 кг</t>
  </si>
  <si>
    <t>АРТ1050</t>
  </si>
  <si>
    <t>Крем-Скраб Манго 1кг (на абрикосовой косточке)</t>
  </si>
  <si>
    <t>АРТ0820</t>
  </si>
  <si>
    <t>Крем-Скраб Шоколад и Кофе 1 кг (с натуральным молотым кофе)</t>
  </si>
  <si>
    <t>АРТ0821</t>
  </si>
  <si>
    <t>Крем-Скраб Сладкий Миндаль 1 кг (на скорлупе миндального ореха)</t>
  </si>
  <si>
    <t>АРТ0757</t>
  </si>
  <si>
    <t>АРТ0758</t>
  </si>
  <si>
    <t>Соляные скрабы</t>
  </si>
  <si>
    <t>Скраб соляной Вино 1 кг</t>
  </si>
  <si>
    <t>АРТ0768</t>
  </si>
  <si>
    <t>Скраб сахарно-соляной Зеленый Чай и Мята 1 кг</t>
  </si>
  <si>
    <t>АРТ0766</t>
  </si>
  <si>
    <t>Скраб соляной Иланг и Жасмин 1 кг</t>
  </si>
  <si>
    <t>АРТ0793</t>
  </si>
  <si>
    <t>Скраб соляной Кокос 1 кг</t>
  </si>
  <si>
    <t>АРТ0823</t>
  </si>
  <si>
    <t>Скраб соляной Лаванда 1 кг</t>
  </si>
  <si>
    <t>АРТ0832</t>
  </si>
  <si>
    <t>Скраб соляной Лемонграсс 1 кг</t>
  </si>
  <si>
    <t>АРТ1130</t>
  </si>
  <si>
    <t>Скраб соляной Марокканский СПА (с глиной Гассул и арганой) 1 кг</t>
  </si>
  <si>
    <t>АРТ0767</t>
  </si>
  <si>
    <t>Скраб соляной Облепиха 1 кг</t>
  </si>
  <si>
    <t>АРТ0842</t>
  </si>
  <si>
    <t>Скраб соляной Папайя 1 кг</t>
  </si>
  <si>
    <t>АРТ1040</t>
  </si>
  <si>
    <t>Скраб соляной Роза в молоке 1 кг</t>
  </si>
  <si>
    <t>АРТ0822</t>
  </si>
  <si>
    <t>Скраб соляной СПА с морскими водорослями 1 кг</t>
  </si>
  <si>
    <t>АРТ0817</t>
  </si>
  <si>
    <t>Скраб соляной Шоколад и Кофе 1 кг</t>
  </si>
  <si>
    <t>АРТ0769</t>
  </si>
  <si>
    <t>Сахарныее скрабы</t>
  </si>
  <si>
    <t>АРТ1159</t>
  </si>
  <si>
    <t>АРТ0791</t>
  </si>
  <si>
    <t>АРТ1160</t>
  </si>
  <si>
    <t>АРТ0774</t>
  </si>
  <si>
    <t>Скраб сахарно-соляной Секрет Гейши 1 кг</t>
  </si>
  <si>
    <t>АРТ1256</t>
  </si>
  <si>
    <t>Скраб сахарно-соляной Кокос и Лайм 1 кг</t>
  </si>
  <si>
    <t>АРТ0001</t>
  </si>
  <si>
    <t>АРТ0836</t>
  </si>
  <si>
    <t>АРТ0792</t>
  </si>
  <si>
    <t>АРТ0831</t>
  </si>
  <si>
    <t xml:space="preserve">Массажный крем </t>
  </si>
  <si>
    <t>Массажный крем Слим разогревающий (с красным перцем и имбирем) 1 кг</t>
  </si>
  <si>
    <t>АРТ0815</t>
  </si>
  <si>
    <t>Массажный крем Слим охлаждающий (с кофеином, ламинарией и L-карнитином) 1 кг</t>
  </si>
  <si>
    <t>АРТ0764</t>
  </si>
  <si>
    <t>АРТ1134</t>
  </si>
  <si>
    <t>АРТ0785</t>
  </si>
  <si>
    <t>АРТ0790</t>
  </si>
  <si>
    <t>АРТ0775</t>
  </si>
  <si>
    <t>АРТ0776</t>
  </si>
  <si>
    <t>АРТ0789</t>
  </si>
  <si>
    <t>АРТ0841</t>
  </si>
  <si>
    <t>АРТ0788</t>
  </si>
  <si>
    <t>АРТ0771</t>
  </si>
  <si>
    <t>Легкий крем-лосьон для тела и рук</t>
  </si>
  <si>
    <t>Крем-лосьон Ананас 700 мл (с дозатором)</t>
  </si>
  <si>
    <t>АРТ1203</t>
  </si>
  <si>
    <t>Крем-лосьон Зеленый Чай и Мята 700 мл (с дозатором)</t>
  </si>
  <si>
    <t>АРТ1031</t>
  </si>
  <si>
    <t>Крем-лосьон Кокос 700 мл (с дозатором)</t>
  </si>
  <si>
    <t>АРТ1068</t>
  </si>
  <si>
    <t>Крем-лосьон Манго 700 мл (с дозатором)</t>
  </si>
  <si>
    <t>АРТ1032</t>
  </si>
  <si>
    <t>Крем-лосьон Папайя 700 мл (с дозатором)</t>
  </si>
  <si>
    <t>АРТ1067</t>
  </si>
  <si>
    <t>Крем-лосьон Тайский Стиль 700 мл (с дозатором)</t>
  </si>
  <si>
    <t>АРТ1033</t>
  </si>
  <si>
    <t>Маски и обертывания для тела</t>
  </si>
  <si>
    <t>Гель липолитик жар-холод Ананас 1 кг</t>
  </si>
  <si>
    <t>АРТ1206</t>
  </si>
  <si>
    <t>Маска для тела Алоэ с коллагеном (Тонус) 1 кг</t>
  </si>
  <si>
    <t>АРТ0763</t>
  </si>
  <si>
    <t>Маска для тела Ананас с Бромелайном (баланс) 1 кг</t>
  </si>
  <si>
    <t>АРТ1329</t>
  </si>
  <si>
    <t>Маска для тела Апельсиновое пралине с имбирем (Антицеллюлит) 1 кг</t>
  </si>
  <si>
    <t>АРТ1043</t>
  </si>
  <si>
    <t>Маска для тела Виноградная с экстрактом зеленого кофе (Анти-эйдж) 1 кг</t>
  </si>
  <si>
    <t>АРТ0747</t>
  </si>
  <si>
    <t>Маска для тела Каолиново-Медовая с маслом макадамии (Увлажнение) 1 кг</t>
  </si>
  <si>
    <t>АРТ0826</t>
  </si>
  <si>
    <t>Маска для тела Розовая Папайя с витамином Е (омоложение) 1 кг</t>
  </si>
  <si>
    <t>АРТ0749</t>
  </si>
  <si>
    <t>Маска для тела с голубой глиной, морскими водорослями и L-карнитином (Похудение) 1 кг</t>
  </si>
  <si>
    <t>АРТ0828</t>
  </si>
  <si>
    <t>Маска для тела Термо-маска Гассул с кофеином (моделирующая, разогревающаяся) 1 кг</t>
  </si>
  <si>
    <t>АРТ0772</t>
  </si>
  <si>
    <t>Маска для тела Тропический салат с Манго (витаминная) 1 кг</t>
  </si>
  <si>
    <t>АРТ0748</t>
  </si>
  <si>
    <t>Маска для тела Фито-водорослевая с экстрактом зеленого чая (детокс) 1 кг</t>
  </si>
  <si>
    <t>АРТ0746</t>
  </si>
  <si>
    <t>Маска для тела Шоколадная 1 кг</t>
  </si>
  <si>
    <t>АРТ1039</t>
  </si>
  <si>
    <t>Ламинария</t>
  </si>
  <si>
    <t>Ламинария микронизированная 750 гр</t>
  </si>
  <si>
    <t>АРТ0966</t>
  </si>
  <si>
    <t>Травяные мешочки для массажа</t>
  </si>
  <si>
    <t>Травяной мешочек для массажа лица</t>
  </si>
  <si>
    <t>АРТ0977</t>
  </si>
  <si>
    <t>Травяной мешочек для тайского массажа</t>
  </si>
  <si>
    <t>АРТ0976</t>
  </si>
  <si>
    <t>Травяные запарки для фито-бочек</t>
  </si>
  <si>
    <t>Травяная запарка Антицеллюлитная 100 гр (розмарин, имбирь, лемонграсс, цедра апельсина, мята) 10 фильтр пакетов по 10 гр</t>
  </si>
  <si>
    <t>АРТ0979</t>
  </si>
  <si>
    <t>Травяная запарка Успокаивающая 100 гр (ромашка, шалфей, лемонграсс, розмарин) 10 фильтр пакетов по 10 гр</t>
  </si>
  <si>
    <t>АРТ0981</t>
  </si>
  <si>
    <t>АРОМАТИЗАЦИЯ ПОМЕЩЕНИЙ</t>
  </si>
  <si>
    <t>Жидкость для аромадиффузора Бамбук 100 мл</t>
  </si>
  <si>
    <t>АРТ1208</t>
  </si>
  <si>
    <t>Жидкость для аромадиффузора Дерево и Ваниль 100 мл</t>
  </si>
  <si>
    <t>АРТ1209</t>
  </si>
  <si>
    <t>Жидкость для аромадиффузора Зеленый Чай 100 мл</t>
  </si>
  <si>
    <t>АРТ1210</t>
  </si>
  <si>
    <t>Жидкость для аромадиффузора Лемонграсс 100 мл</t>
  </si>
  <si>
    <t>АРТ1211</t>
  </si>
  <si>
    <t>Жидкость для аромадиффузора Манго 100 мл</t>
  </si>
  <si>
    <t>АРТ1212</t>
  </si>
  <si>
    <t>Жидкость для аромадиффузора Секрет Гейши 100 мл</t>
  </si>
  <si>
    <t>АРТ1213</t>
  </si>
  <si>
    <t>Жидкость для аромадиффузора Тайский стиль 100 мл</t>
  </si>
  <si>
    <t>АРТ1331</t>
  </si>
  <si>
    <t>Жидкость для аромадиффузора Тобакко 100 мл</t>
  </si>
  <si>
    <t>АРТ1214</t>
  </si>
  <si>
    <t>КОСМЕТИКА ДЛЯ ОТЕЛЕЙ</t>
  </si>
  <si>
    <t>Гель для душа в саше</t>
  </si>
  <si>
    <t>Гель для душа для отелей 10 мл*50 шт</t>
  </si>
  <si>
    <t>АРТ1340</t>
  </si>
  <si>
    <t>АКСЕСУАРЫ</t>
  </si>
  <si>
    <t>Аромалампа со съемной чашей для подогрева масла, крема</t>
  </si>
  <si>
    <t>АРТ0843</t>
  </si>
  <si>
    <t>Дозатор</t>
  </si>
  <si>
    <t>АРТ0903</t>
  </si>
  <si>
    <t>Косметика для продажи в салонах</t>
  </si>
  <si>
    <t>Массажное масло 100 мл</t>
  </si>
  <si>
    <t>Массажное масло Ананас (масло виноградной косточки с ароматом ананас) 100 мл</t>
  </si>
  <si>
    <t>АРТ1301</t>
  </si>
  <si>
    <t>Массажное масло Бамбук (миндальное масло с ароматом бамбука) 100 мл</t>
  </si>
  <si>
    <t>АРТ1158</t>
  </si>
  <si>
    <t>Массажное масло Зеленый Чай (миндальное масло с экстрактом зеленого чая) 100 мл</t>
  </si>
  <si>
    <t>АРТ0962</t>
  </si>
  <si>
    <t>Массажное масло Инжир (миндальное масло с ароматом инжира) 100 мл</t>
  </si>
  <si>
    <t>АРТ0954</t>
  </si>
  <si>
    <t>Массажное масло Лаванда (миндальное масло с эфирным маслом лаванды) 100 мл</t>
  </si>
  <si>
    <t>АРТ0960</t>
  </si>
  <si>
    <t>АРТ1131</t>
  </si>
  <si>
    <t>Массажное масло Лемонграсс (миндальное масло с эфирным маслом лемонграсс) 100 мл</t>
  </si>
  <si>
    <t>АРТ0950</t>
  </si>
  <si>
    <t>Массажное масло Лотос (миндальное масло с ароматом лотоса) 100 мл</t>
  </si>
  <si>
    <t>АРТ0951</t>
  </si>
  <si>
    <t>Массажное масло Манго (масло виноградной косточки с ароматом манго) 100 мл</t>
  </si>
  <si>
    <t>АРТ0948</t>
  </si>
  <si>
    <t>Массажное масло Мангостин (масло виноградной косточки с ароматом мангостина) 100 мл</t>
  </si>
  <si>
    <t>АРТ0978</t>
  </si>
  <si>
    <t>Массажное масло Меджик Дрим (миндальное масло с эфирными маслами нероли, герани, иланг-иланга) 100 мл</t>
  </si>
  <si>
    <t>АРТ0949</t>
  </si>
  <si>
    <t>Массажное масло Папайя (миндальное масло с ароматом папайи) 100 мл</t>
  </si>
  <si>
    <t>АРТ0952</t>
  </si>
  <si>
    <t>Массажное масло Секрет Гейши (миндальное масло с ароматом белых цветов) 100 мл</t>
  </si>
  <si>
    <t>АРТ1042</t>
  </si>
  <si>
    <t>Массажное масло Тайский Стиль (миндальное масло с ароматом тайских цветов) 100 мл</t>
  </si>
  <si>
    <t>АРТ0953</t>
  </si>
  <si>
    <t>Массажное масло Хот Спайс разогревающее 100 мл</t>
  </si>
  <si>
    <t>АРТ1106</t>
  </si>
  <si>
    <t>Массажное масло Цитрус (масло виноградной косточки с эфирными маслами грейпфрута и апельсина) 100 мл</t>
  </si>
  <si>
    <t>АРТ0961</t>
  </si>
  <si>
    <t>Массажное масло Шоколад (миндальное масло с ароматом шоколад) 100 мл</t>
  </si>
  <si>
    <t>АРТ1023</t>
  </si>
  <si>
    <t>Крем-лосьон 100 мл</t>
  </si>
  <si>
    <t>Крем-лосьон Ананас 100 мл</t>
  </si>
  <si>
    <t>АРТ1204</t>
  </si>
  <si>
    <t>Крем-лосьон Зеленый Чай и Мята 100 мл</t>
  </si>
  <si>
    <t>АРТ1044</t>
  </si>
  <si>
    <t>Крем-лосьон Кокос 100 мл</t>
  </si>
  <si>
    <t>АРТ1070</t>
  </si>
  <si>
    <t>Крем-лосьон Манго 100 мл</t>
  </si>
  <si>
    <t>АРТ1045</t>
  </si>
  <si>
    <t>Крем-лосьон Папайя 100 мл</t>
  </si>
  <si>
    <t>АРТ1069</t>
  </si>
  <si>
    <t>Крем-лосьон Тайский Стиль 100 мл</t>
  </si>
  <si>
    <t>АРТ1046</t>
  </si>
  <si>
    <t>Масло гидрофильное 100 мл</t>
  </si>
  <si>
    <t>Масло гидрофильное Бамбук 100 мл</t>
  </si>
  <si>
    <t>АРТ1047</t>
  </si>
  <si>
    <t>Масло гидрофильное Манго 100 мл</t>
  </si>
  <si>
    <t>АРТ1048</t>
  </si>
  <si>
    <t>Масло гидрофильное Тайский Стиль 100 мл</t>
  </si>
  <si>
    <t>АРТ1049</t>
  </si>
  <si>
    <t>Крем 150 мл</t>
  </si>
  <si>
    <t>Крем Ананас 150 мл</t>
  </si>
  <si>
    <t>АРТ1299</t>
  </si>
  <si>
    <t>Крем Вино 150 мл</t>
  </si>
  <si>
    <t>АРТ1348</t>
  </si>
  <si>
    <t>Крем Грейпфрут 150</t>
  </si>
  <si>
    <t>АРТ1121</t>
  </si>
  <si>
    <t>Крем Зеленый чай 150</t>
  </si>
  <si>
    <t>АРТ1122</t>
  </si>
  <si>
    <t>Крем Кокос 150 мл</t>
  </si>
  <si>
    <t>АРТ1123</t>
  </si>
  <si>
    <t>Крем Лаванда 150 мл</t>
  </si>
  <si>
    <t>АРТ1442</t>
  </si>
  <si>
    <t>Крем Манго 150 мл</t>
  </si>
  <si>
    <t>АРТ1124</t>
  </si>
  <si>
    <t>Крем Папайя 150 мл</t>
  </si>
  <si>
    <t>АРТ1125</t>
  </si>
  <si>
    <t>Крем Шоколад 150 мл</t>
  </si>
  <si>
    <t>АРТ1126</t>
  </si>
  <si>
    <t>Скраб 150 мл</t>
  </si>
  <si>
    <t>Скраб сахарно-соляной Ананас 150 мл</t>
  </si>
  <si>
    <t>АРТ1290</t>
  </si>
  <si>
    <t>Скраб сахарно-соляной Зеленый Чай и Мята 150 мл</t>
  </si>
  <si>
    <t>АРТ1072</t>
  </si>
  <si>
    <t>Скраб сахарно-соляной Манго 150 мл</t>
  </si>
  <si>
    <t>АРТ0778</t>
  </si>
  <si>
    <t>Скраб сахарно-соляной Райский Цитрус 150 мл</t>
  </si>
  <si>
    <t>АРТ0752</t>
  </si>
  <si>
    <t>Скраб сахарно-соляной Сочный Арбуз 150 мл</t>
  </si>
  <si>
    <t>АРТ0777</t>
  </si>
  <si>
    <t>Скраб соляной Вино 150 мл</t>
  </si>
  <si>
    <t>АРТ1347</t>
  </si>
  <si>
    <t>Скраб соляной Кокос 150 мл</t>
  </si>
  <si>
    <t>АРТ0754</t>
  </si>
  <si>
    <t>Скраб соляной Лаванда 150 мл</t>
  </si>
  <si>
    <t>АРТ1443</t>
  </si>
  <si>
    <t>Скраб соляной Лемонграсс 150 мл</t>
  </si>
  <si>
    <t>АРТ1346</t>
  </si>
  <si>
    <t>Скраб соляной Папайя 150 мл</t>
  </si>
  <si>
    <t>АРТ1116</t>
  </si>
  <si>
    <t>Скраб соляной СПА с водорослями 150 мл</t>
  </si>
  <si>
    <t>АРТ0761</t>
  </si>
  <si>
    <t>Скраб соляной Тайский Стиль 150 мл</t>
  </si>
  <si>
    <t>АРТ0753</t>
  </si>
  <si>
    <t>Скраб соляной Шоколад и Кофе 150 мл</t>
  </si>
  <si>
    <t>АРТ0844</t>
  </si>
  <si>
    <t>Гель для душа 460 мл</t>
  </si>
  <si>
    <t>Гель для душа Зеленый Чай 460 мл</t>
  </si>
  <si>
    <t>АРТ1325</t>
  </si>
  <si>
    <t>Гель для душа Лемонграсс и Бергамот 460 мл</t>
  </si>
  <si>
    <t>АРТ1323</t>
  </si>
  <si>
    <t>Гель для душа Манго 460 мл</t>
  </si>
  <si>
    <t>АРТ1322</t>
  </si>
  <si>
    <t>Гель для душа Папайя 460 мл</t>
  </si>
  <si>
    <t>АРТ1324</t>
  </si>
  <si>
    <t>Гель для душа Райский Цитрус 460 мл</t>
  </si>
  <si>
    <t>АРТ1326</t>
  </si>
  <si>
    <t>Гель для душа Тайский Стиль 460 мл</t>
  </si>
  <si>
    <t>АРТ1343</t>
  </si>
  <si>
    <t>ИТОГО</t>
  </si>
  <si>
    <t>ВАЖНО! ЦЕНА ПРОДАЖИ массажных свечей В САЛОНЕ ДОЛЖНА БЫТЬ НЕ НИЖЕ 650 р.</t>
  </si>
  <si>
    <t>АРТ1444</t>
  </si>
  <si>
    <t>АРТ1446</t>
  </si>
  <si>
    <t>Крем Лемонграсс 150 мл</t>
  </si>
  <si>
    <t>АРТ1445</t>
  </si>
  <si>
    <t>Бьюти Бокс программа Вино (анти-эйдж) 5 шагов</t>
  </si>
  <si>
    <t>АРТ1447</t>
  </si>
  <si>
    <t>Бьюти Бокс программа Пина Колада (баланс) 5 шагов</t>
  </si>
  <si>
    <t>АРТ1448</t>
  </si>
  <si>
    <t>Бьюти Бокс программа Шоколадная Симфония 5 шагов</t>
  </si>
  <si>
    <t>АРТ1449</t>
  </si>
  <si>
    <t>Массажное масло Рисовое базовое 1л</t>
  </si>
  <si>
    <t>АРТ0972</t>
  </si>
  <si>
    <t>Массажное масло Блэк Курант (виноградное масло с экстрактом черной смородины) 1л</t>
  </si>
  <si>
    <t>АРТ1450</t>
  </si>
  <si>
    <t>Гель для душа Вино 1 л</t>
  </si>
  <si>
    <t>АРТ1451</t>
  </si>
  <si>
    <t>Крем-Скраб Бамбук 1 кг (на кедровой косточке+порошок стеблей бамбука)</t>
  </si>
  <si>
    <t>Маска для тела Три Водоросли (гелевая) 1 кг</t>
  </si>
  <si>
    <t>АРТ0829</t>
  </si>
  <si>
    <t>Гель для душа Вино 460 мл</t>
  </si>
  <si>
    <t>АРТ1452</t>
  </si>
  <si>
    <t>Скраб сахарно-соляной БЛЭК КУРАНТ (СМОРОДИНА) 1 кг</t>
  </si>
  <si>
    <t>АРТ1454</t>
  </si>
  <si>
    <t>Скраб сахарно-соляной Дерево-Ваниль 1 кг</t>
  </si>
  <si>
    <t>АРТ1453</t>
  </si>
  <si>
    <t>Скраб сахарно-соляной Инжир 1 кг</t>
  </si>
  <si>
    <t>АРТ1456</t>
  </si>
  <si>
    <t>Скраб сахарно-соляной Мангостин 1 кг</t>
  </si>
  <si>
    <t>АРТ1455</t>
  </si>
  <si>
    <t>Скраб сахарно-соляной  Ананас 1 кг</t>
  </si>
  <si>
    <t>Скраб сахарно-соляной  Апельсин и Корица 1 кг</t>
  </si>
  <si>
    <t>Скраб сахарно-соляной  Банан 1 кг</t>
  </si>
  <si>
    <t>Скраб сахарно-соляной  Куркума и Жгучий перец 1 кг</t>
  </si>
  <si>
    <t>Скраб сахарно-соляной  Манго 1 кг</t>
  </si>
  <si>
    <t>Скраб сахарно-соляной  Райский цитрус 1 кг</t>
  </si>
  <si>
    <t>Скраб сахарно-соляной  Сочный Арбуз 1 кг</t>
  </si>
  <si>
    <t>Маска для тела Шоколадная с кофеином 1000 мл</t>
  </si>
  <si>
    <t>АРТ1457</t>
  </si>
  <si>
    <t>АРТ1360</t>
  </si>
  <si>
    <t>Массажное масло Ваниль 1л</t>
  </si>
  <si>
    <t>АРТ1361</t>
  </si>
  <si>
    <t>Гель для душа Кококс 1 л</t>
  </si>
  <si>
    <t>АРТ1357</t>
  </si>
  <si>
    <t>Гель для душа Кококс 5 л</t>
  </si>
  <si>
    <t>АРТ1358</t>
  </si>
  <si>
    <t>АРТ1359</t>
  </si>
  <si>
    <t>Набор тестеров 6 скрабов</t>
  </si>
  <si>
    <t>АРТ1362</t>
  </si>
  <si>
    <t>Массажный крем Ананас 1000 мл</t>
  </si>
  <si>
    <t>Массажный крем Ваниль 1000 мл</t>
  </si>
  <si>
    <t>Массажный крем Вино 1000 мл</t>
  </si>
  <si>
    <t>Массажный крем Грейпфрут 1000 мл</t>
  </si>
  <si>
    <t>Массажный крем Зеленый Чай 1000 мл</t>
  </si>
  <si>
    <t>Массажный крем Кокос 1000 мл</t>
  </si>
  <si>
    <t>Массажный крем Лаванда 1000 мл</t>
  </si>
  <si>
    <t>Массажный крем Лемонграсс 1000 мл</t>
  </si>
  <si>
    <t>Массажный крем Манго 1000 мл</t>
  </si>
  <si>
    <t>Массажный крем Папайя 1000 мл</t>
  </si>
  <si>
    <t>Массажный крем Франжипани 1000 мл</t>
  </si>
  <si>
    <t>Массажный крем Шоколад 1000 мл</t>
  </si>
  <si>
    <t>Крем-баттер</t>
  </si>
  <si>
    <t>Крем-Баттер Авокадо 500 мл</t>
  </si>
  <si>
    <t>АРТ1469</t>
  </si>
  <si>
    <t>Скраб 50 мл тестер</t>
  </si>
  <si>
    <t>АРТ1484</t>
  </si>
  <si>
    <t>Крем 25 мл тестер</t>
  </si>
  <si>
    <t>АРТ1485</t>
  </si>
  <si>
    <t>Крем лосьон 30 мл тестер</t>
  </si>
  <si>
    <t>АРТ1486</t>
  </si>
  <si>
    <t>Гель для душа 30 мл тестер</t>
  </si>
  <si>
    <t>АРТ1487</t>
  </si>
  <si>
    <r>
      <t xml:space="preserve">Масло Кокосовое рафинированное 20 кг </t>
    </r>
    <r>
      <rPr>
        <b/>
        <sz val="10"/>
        <color indexed="10"/>
        <rFont val="Times New Roman"/>
        <family val="1"/>
      </rPr>
      <t>СПЕЦЦЕНА! (брикет!)</t>
    </r>
  </si>
  <si>
    <r>
      <t xml:space="preserve">Массажное масло Манго (масло виноградной косточки с ароматом манго) 3 л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</si>
  <si>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Тайский Стиль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</si>
  <si>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Секрет Гейши  (миндальное масло с ароматической композицией)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</si>
  <si>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Цитрус (масло виноградной косточки с эфирными маслами грейпфрута и апельсина) 3 л  </t>
    </r>
    <r>
      <rPr>
        <sz val="10"/>
        <color indexed="10"/>
        <rFont val="Times New Roman"/>
        <family val="1"/>
      </rPr>
      <t>СПЕЦЦЕНА!!!</t>
    </r>
  </si>
  <si>
    <r>
      <t xml:space="preserve">Массажное масло Зеленый Чай (миндальное масло с экстрактом зеленого чая) 3 л  </t>
    </r>
    <r>
      <rPr>
        <sz val="10"/>
        <color indexed="10"/>
        <rFont val="Times New Roman"/>
        <family val="1"/>
      </rPr>
      <t>СПЕЦЦЕНА!!!</t>
    </r>
  </si>
  <si>
    <r>
      <t xml:space="preserve"> Массажное масло Ваниль 3 л </t>
    </r>
    <r>
      <rPr>
        <sz val="10"/>
        <color rgb="FFFF0000"/>
        <rFont val="Times New Roman"/>
        <family val="1"/>
        <charset val="204"/>
      </rPr>
      <t>СПЕЦЦЕНА!!!</t>
    </r>
  </si>
  <si>
    <r>
      <t xml:space="preserve">Массажное масло Лемонграсс (миндальное масло с эфирным маслом лемонграсс) 3 л </t>
    </r>
    <r>
      <rPr>
        <sz val="10"/>
        <color rgb="FFFF0000"/>
        <rFont val="Times New Roman"/>
        <family val="1"/>
        <charset val="204"/>
      </rPr>
      <t>СПЕЦЦЕНА!!!</t>
    </r>
  </si>
  <si>
    <t>АРТ1355</t>
  </si>
  <si>
    <t>АРТ1352</t>
  </si>
  <si>
    <t>АРТ1354</t>
  </si>
  <si>
    <t>АРТ1460</t>
  </si>
  <si>
    <t>АРТ1353</t>
  </si>
  <si>
    <t>АРТ1459</t>
  </si>
  <si>
    <t>АРТ1356</t>
  </si>
  <si>
    <t>АРТ1030</t>
  </si>
  <si>
    <t>Гель для душа Кокос 460 мл</t>
  </si>
  <si>
    <t>опт 
от 30000 р.
5%</t>
  </si>
  <si>
    <t>опт
 от 60000 р.
 10%</t>
  </si>
  <si>
    <t>опт
 от 100000 р.
15%</t>
  </si>
  <si>
    <t>опт
 от 200000 р. 
20%</t>
  </si>
  <si>
    <t>опт
 от 350000 р.
25%</t>
  </si>
  <si>
    <t>Система скидок
(кроме СПЕЦЦЕНЫ!)</t>
  </si>
  <si>
    <t>оптовая цена</t>
  </si>
  <si>
    <t>Оптовый прайс, он же является БЛАНКОМ ЗАКАЗА, действует для салонов при заказе от 20000 р.
Доставка по Москве и МО до 10 км от МКАД - бесплатно
САМОВЫВОЗ - бесплатно от любой суммы заказа.
Скидка на заказ 30 000 р.- 5%, от 60 000 р. - 10%, от 100 000 р. - 15%, от 200 000 р. - 20%  от 350 000 р - 25% на все товары кроме участвующих в акции и позиций по СПЕЦЦЕНЕ.</t>
  </si>
  <si>
    <t>ЦЕНА РОЗНИЦА ДО 20000 р</t>
  </si>
  <si>
    <t>ВАЖНО! ЦЕНА ПРОДАЖИ МАЛЕНЬКИХ масел,  лосьонов  В САЛОНЕ ДОЛЖНА БЫТЬ НЕ НИЖЕ 450 р.</t>
  </si>
  <si>
    <t>ВАЖНО! ЦЕНА ПРОДАЖИ МАЛЕНЬКИХ  кремов и скрабов  В САЛОНЕ ДОЛЖНА БЫТЬ НЕ НИЖЕ 500 р.</t>
  </si>
  <si>
    <t>Массажный крем Блэк Курант  1000 мл</t>
  </si>
  <si>
    <t>Сопутствующие товары</t>
  </si>
  <si>
    <t>АРТ1115</t>
  </si>
  <si>
    <t>Бандаж для обертывания 15 м*100 мм</t>
  </si>
  <si>
    <t>АРТ1480</t>
  </si>
  <si>
    <t>Массажное масло Ламинария (масло виноградной косточки с экстрактом ламинарии) 100 мл</t>
  </si>
  <si>
    <t>Концентрат для бандажного обертывания Жар-холод липолитик 500 мл</t>
  </si>
  <si>
    <t>АРТ1508</t>
  </si>
  <si>
    <t>Массажное масло Чувственная Орхидея (масло виноградной косточки с экстрактом Алоэ)</t>
  </si>
  <si>
    <t>АРТ1523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</si>
</sst>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color theme="0"/>
      <name val="Times New Roman"/>
      <family val="1"/>
    </font>
    <font>
      <i/>
      <u/>
      <sz val="10"/>
      <color theme="0"/>
      <name val="Times New Roman"/>
      <family val="1"/>
    </font>
    <font>
      <b/>
      <sz val="10"/>
      <color theme="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1D1D1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5">
    <xf numFmtId="0" fontId="0" fillId="0" borderId="0" xfId="0"/>
    <xf numFmtId="2" fontId="3" fillId="0" borderId="0" xfId="0" applyNumberFormat="1" applyFont="1" applyAlignment="1">
      <alignment vertical="center"/>
    </xf>
    <xf numFmtId="1" fontId="5" fillId="2" borderId="0" xfId="0" applyNumberFormat="1" applyFont="1" applyFill="1" applyAlignment="1">
      <alignment horizontal="center" vertical="center"/>
    </xf>
    <xf numFmtId="2" fontId="6" fillId="2" borderId="0" xfId="2" applyNumberFormat="1" applyFont="1" applyFill="1" applyAlignment="1" applyProtection="1">
      <alignment vertical="center" wrapText="1"/>
    </xf>
    <xf numFmtId="44" fontId="7" fillId="2" borderId="0" xfId="1" applyFont="1" applyFill="1" applyBorder="1" applyAlignment="1">
      <alignment horizontal="left" vertical="center"/>
    </xf>
    <xf numFmtId="2" fontId="8" fillId="3" borderId="0" xfId="0" applyNumberFormat="1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7" xfId="0" applyNumberFormat="1" applyFont="1" applyFill="1" applyBorder="1" applyAlignment="1">
      <alignment vertical="center"/>
    </xf>
    <xf numFmtId="44" fontId="3" fillId="0" borderId="0" xfId="1" applyFont="1" applyFill="1" applyBorder="1" applyAlignment="1">
      <alignment vertical="center"/>
    </xf>
    <xf numFmtId="1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2" fontId="3" fillId="0" borderId="10" xfId="0" applyNumberFormat="1" applyFont="1" applyBorder="1" applyAlignment="1">
      <alignment horizontal="left" vertical="center" wrapText="1"/>
    </xf>
    <xf numFmtId="0" fontId="12" fillId="0" borderId="9" xfId="0" applyFont="1" applyBorder="1"/>
    <xf numFmtId="44" fontId="9" fillId="0" borderId="9" xfId="1" applyFont="1" applyFill="1" applyBorder="1" applyAlignment="1">
      <alignment vertical="center"/>
    </xf>
    <xf numFmtId="2" fontId="3" fillId="0" borderId="7" xfId="0" applyNumberFormat="1" applyFont="1" applyBorder="1" applyAlignment="1">
      <alignment horizontal="left" vertical="center" wrapText="1"/>
    </xf>
    <xf numFmtId="2" fontId="9" fillId="0" borderId="9" xfId="0" applyNumberFormat="1" applyFont="1" applyBorder="1" applyAlignment="1">
      <alignment horizontal="left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1" fontId="3" fillId="6" borderId="8" xfId="0" applyNumberFormat="1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left" vertical="center" wrapText="1"/>
    </xf>
    <xf numFmtId="2" fontId="3" fillId="6" borderId="10" xfId="0" applyNumberFormat="1" applyFont="1" applyFill="1" applyBorder="1" applyAlignment="1">
      <alignment horizontal="left" vertical="center" wrapText="1"/>
    </xf>
    <xf numFmtId="2" fontId="3" fillId="0" borderId="0" xfId="0" applyNumberFormat="1" applyFont="1"/>
    <xf numFmtId="2" fontId="3" fillId="0" borderId="6" xfId="0" applyNumberFormat="1" applyFont="1" applyBorder="1" applyAlignment="1">
      <alignment horizontal="left" vertical="center"/>
    </xf>
    <xf numFmtId="2" fontId="3" fillId="0" borderId="9" xfId="0" applyNumberFormat="1" applyFont="1" applyBorder="1" applyAlignment="1">
      <alignment horizontal="left" vertical="center"/>
    </xf>
    <xf numFmtId="2" fontId="3" fillId="0" borderId="6" xfId="0" applyNumberFormat="1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vertical="center"/>
    </xf>
    <xf numFmtId="2" fontId="8" fillId="5" borderId="6" xfId="0" applyNumberFormat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center" vertical="center"/>
    </xf>
    <xf numFmtId="2" fontId="3" fillId="0" borderId="9" xfId="1" applyNumberFormat="1" applyFont="1" applyFill="1" applyBorder="1" applyAlignment="1">
      <alignment horizontal="left" vertical="center"/>
    </xf>
    <xf numFmtId="1" fontId="3" fillId="5" borderId="6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/>
    <xf numFmtId="1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/>
    </xf>
    <xf numFmtId="1" fontId="3" fillId="0" borderId="10" xfId="0" applyNumberFormat="1" applyFont="1" applyBorder="1" applyAlignment="1">
      <alignment horizontal="left" vertical="center" wrapText="1"/>
    </xf>
    <xf numFmtId="1" fontId="3" fillId="0" borderId="9" xfId="0" applyNumberFormat="1" applyFont="1" applyBorder="1" applyAlignment="1">
      <alignment horizontal="left" vertical="center" wrapText="1"/>
    </xf>
    <xf numFmtId="1" fontId="10" fillId="5" borderId="6" xfId="0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4" fontId="3" fillId="0" borderId="2" xfId="1" applyFont="1" applyFill="1" applyBorder="1" applyAlignment="1">
      <alignment horizontal="center" vertical="center"/>
    </xf>
    <xf numFmtId="2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left" vertical="center" wrapText="1"/>
    </xf>
    <xf numFmtId="2" fontId="11" fillId="5" borderId="19" xfId="0" applyNumberFormat="1" applyFont="1" applyFill="1" applyBorder="1" applyAlignment="1">
      <alignment horizontal="center" vertical="center"/>
    </xf>
    <xf numFmtId="2" fontId="11" fillId="5" borderId="20" xfId="0" applyNumberFormat="1" applyFont="1" applyFill="1" applyBorder="1" applyAlignment="1">
      <alignment vertical="center"/>
    </xf>
    <xf numFmtId="2" fontId="9" fillId="0" borderId="0" xfId="0" applyNumberFormat="1" applyFont="1"/>
    <xf numFmtId="2" fontId="9" fillId="0" borderId="0" xfId="0" applyNumberFormat="1" applyFont="1" applyAlignment="1">
      <alignment vertical="center"/>
    </xf>
    <xf numFmtId="2" fontId="10" fillId="0" borderId="22" xfId="0" applyNumberFormat="1" applyFont="1" applyBorder="1" applyAlignment="1">
      <alignment horizontal="left" vertical="center" wrapText="1"/>
    </xf>
    <xf numFmtId="44" fontId="10" fillId="0" borderId="22" xfId="1" applyFont="1" applyFill="1" applyBorder="1" applyAlignment="1">
      <alignment horizontal="center" vertical="center"/>
    </xf>
    <xf numFmtId="1" fontId="16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2" fontId="9" fillId="4" borderId="0" xfId="0" applyNumberFormat="1" applyFont="1" applyFill="1" applyAlignment="1">
      <alignment horizontal="center" vertical="center" wrapText="1"/>
    </xf>
    <xf numFmtId="9" fontId="3" fillId="0" borderId="0" xfId="3" applyFont="1" applyFill="1" applyBorder="1" applyAlignment="1">
      <alignment vertical="center"/>
    </xf>
    <xf numFmtId="9" fontId="3" fillId="5" borderId="9" xfId="3" applyFont="1" applyFill="1" applyBorder="1" applyAlignment="1">
      <alignment vertical="center"/>
    </xf>
    <xf numFmtId="44" fontId="3" fillId="6" borderId="9" xfId="1" applyFont="1" applyFill="1" applyBorder="1" applyAlignment="1">
      <alignment horizontal="center" vertical="center"/>
    </xf>
    <xf numFmtId="44" fontId="3" fillId="0" borderId="9" xfId="1" applyFont="1" applyFill="1" applyBorder="1" applyAlignment="1">
      <alignment horizontal="right" vertical="center"/>
    </xf>
    <xf numFmtId="9" fontId="10" fillId="5" borderId="7" xfId="3" applyFont="1" applyFill="1" applyBorder="1" applyAlignment="1">
      <alignment vertical="center"/>
    </xf>
    <xf numFmtId="44" fontId="3" fillId="0" borderId="7" xfId="1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left" vertical="center" wrapText="1"/>
    </xf>
    <xf numFmtId="2" fontId="3" fillId="4" borderId="0" xfId="0" applyNumberFormat="1" applyFont="1" applyFill="1" applyAlignment="1">
      <alignment horizontal="center" vertical="center" wrapText="1"/>
    </xf>
    <xf numFmtId="44" fontId="10" fillId="0" borderId="3" xfId="1" applyFont="1" applyFill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  <xf numFmtId="2" fontId="3" fillId="5" borderId="6" xfId="3" applyNumberFormat="1" applyFont="1" applyFill="1" applyBorder="1" applyAlignment="1">
      <alignment vertical="center"/>
    </xf>
    <xf numFmtId="2" fontId="3" fillId="0" borderId="6" xfId="3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2" fontId="3" fillId="6" borderId="6" xfId="3" applyNumberFormat="1" applyFont="1" applyFill="1" applyBorder="1" applyAlignment="1">
      <alignment vertical="center"/>
    </xf>
    <xf numFmtId="2" fontId="3" fillId="5" borderId="6" xfId="4" applyNumberFormat="1" applyFont="1" applyFill="1" applyBorder="1" applyAlignment="1">
      <alignment vertical="center"/>
    </xf>
    <xf numFmtId="2" fontId="3" fillId="0" borderId="6" xfId="4" applyNumberFormat="1" applyFont="1" applyBorder="1" applyAlignment="1">
      <alignment vertical="center"/>
    </xf>
    <xf numFmtId="2" fontId="10" fillId="5" borderId="6" xfId="3" applyNumberFormat="1" applyFont="1" applyFill="1" applyBorder="1" applyAlignment="1">
      <alignment vertical="center"/>
    </xf>
    <xf numFmtId="2" fontId="9" fillId="0" borderId="6" xfId="3" applyNumberFormat="1" applyFont="1" applyBorder="1" applyAlignment="1">
      <alignment vertical="center"/>
    </xf>
    <xf numFmtId="2" fontId="3" fillId="0" borderId="24" xfId="3" applyNumberFormat="1" applyFont="1" applyBorder="1" applyAlignment="1">
      <alignment vertical="center"/>
    </xf>
    <xf numFmtId="2" fontId="3" fillId="0" borderId="11" xfId="3" applyNumberFormat="1" applyFont="1" applyBorder="1" applyAlignment="1">
      <alignment vertical="center"/>
    </xf>
    <xf numFmtId="2" fontId="9" fillId="5" borderId="19" xfId="3" applyNumberFormat="1" applyFont="1" applyFill="1" applyBorder="1" applyAlignment="1">
      <alignment vertical="center"/>
    </xf>
    <xf numFmtId="0" fontId="10" fillId="0" borderId="25" xfId="0" applyFont="1" applyBorder="1" applyAlignment="1">
      <alignment vertical="center"/>
    </xf>
    <xf numFmtId="44" fontId="3" fillId="0" borderId="9" xfId="1" applyFont="1" applyFill="1" applyBorder="1" applyAlignment="1">
      <alignment vertical="center"/>
    </xf>
    <xf numFmtId="44" fontId="3" fillId="5" borderId="9" xfId="1" applyFont="1" applyFill="1" applyBorder="1" applyAlignment="1">
      <alignment vertical="center"/>
    </xf>
    <xf numFmtId="44" fontId="3" fillId="6" borderId="9" xfId="1" applyFont="1" applyFill="1" applyBorder="1" applyAlignment="1">
      <alignment vertical="center"/>
    </xf>
    <xf numFmtId="1" fontId="10" fillId="0" borderId="27" xfId="0" applyNumberFormat="1" applyFont="1" applyBorder="1" applyAlignment="1">
      <alignment horizontal="center" vertical="center"/>
    </xf>
    <xf numFmtId="2" fontId="3" fillId="0" borderId="28" xfId="0" applyNumberFormat="1" applyFont="1" applyBorder="1" applyAlignment="1">
      <alignment vertical="center"/>
    </xf>
    <xf numFmtId="2" fontId="3" fillId="0" borderId="0" xfId="0" applyNumberFormat="1" applyFont="1" applyAlignment="1">
      <alignment horizontal="left" vertical="center"/>
    </xf>
    <xf numFmtId="44" fontId="3" fillId="0" borderId="12" xfId="1" applyFont="1" applyFill="1" applyBorder="1" applyAlignment="1">
      <alignment horizontal="center" vertical="center"/>
    </xf>
    <xf numFmtId="2" fontId="9" fillId="0" borderId="0" xfId="3" applyNumberFormat="1" applyFont="1" applyBorder="1" applyAlignment="1">
      <alignment vertical="center"/>
    </xf>
    <xf numFmtId="44" fontId="3" fillId="0" borderId="12" xfId="1" applyFont="1" applyFill="1" applyBorder="1" applyAlignment="1">
      <alignment vertical="center"/>
    </xf>
    <xf numFmtId="2" fontId="10" fillId="0" borderId="21" xfId="0" applyNumberFormat="1" applyFont="1" applyBorder="1" applyAlignment="1">
      <alignment horizontal="left" vertical="center" wrapText="1"/>
    </xf>
    <xf numFmtId="44" fontId="3" fillId="0" borderId="22" xfId="1" applyFont="1" applyFill="1" applyBorder="1" applyAlignment="1">
      <alignment vertical="center"/>
    </xf>
    <xf numFmtId="2" fontId="3" fillId="0" borderId="29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5" borderId="23" xfId="0" applyNumberFormat="1" applyFont="1" applyFill="1" applyBorder="1" applyAlignment="1">
      <alignment vertical="center"/>
    </xf>
    <xf numFmtId="44" fontId="3" fillId="0" borderId="23" xfId="1" applyFont="1" applyFill="1" applyBorder="1" applyAlignment="1">
      <alignment vertical="center"/>
    </xf>
    <xf numFmtId="44" fontId="3" fillId="5" borderId="23" xfId="1" applyFont="1" applyFill="1" applyBorder="1" applyAlignment="1">
      <alignment vertical="center"/>
    </xf>
    <xf numFmtId="0" fontId="18" fillId="0" borderId="0" xfId="0" applyFont="1"/>
    <xf numFmtId="44" fontId="3" fillId="0" borderId="30" xfId="1" applyFont="1" applyFill="1" applyBorder="1" applyAlignment="1">
      <alignment vertical="center"/>
    </xf>
    <xf numFmtId="44" fontId="3" fillId="0" borderId="31" xfId="1" applyFont="1" applyFill="1" applyBorder="1" applyAlignment="1">
      <alignment vertical="center"/>
    </xf>
    <xf numFmtId="1" fontId="3" fillId="0" borderId="32" xfId="0" applyNumberFormat="1" applyFont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9" fontId="10" fillId="5" borderId="17" xfId="3" applyFont="1" applyFill="1" applyBorder="1" applyAlignment="1">
      <alignment vertical="center"/>
    </xf>
    <xf numFmtId="2" fontId="10" fillId="5" borderId="16" xfId="3" applyNumberFormat="1" applyFont="1" applyFill="1" applyBorder="1" applyAlignment="1">
      <alignment vertical="center"/>
    </xf>
    <xf numFmtId="44" fontId="3" fillId="5" borderId="26" xfId="1" applyFont="1" applyFill="1" applyBorder="1" applyAlignment="1">
      <alignment vertical="center"/>
    </xf>
    <xf numFmtId="44" fontId="3" fillId="5" borderId="30" xfId="1" applyFont="1" applyFill="1" applyBorder="1" applyAlignment="1">
      <alignment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7" borderId="33" xfId="0" applyNumberFormat="1" applyFont="1" applyFill="1" applyBorder="1" applyAlignment="1">
      <alignment vertical="center"/>
    </xf>
    <xf numFmtId="2" fontId="3" fillId="7" borderId="25" xfId="3" applyNumberFormat="1" applyFont="1" applyFill="1" applyBorder="1" applyAlignment="1">
      <alignment vertical="center"/>
    </xf>
    <xf numFmtId="44" fontId="3" fillId="7" borderId="22" xfId="1" applyFont="1" applyFill="1" applyBorder="1" applyAlignment="1">
      <alignment vertical="center"/>
    </xf>
    <xf numFmtId="44" fontId="3" fillId="7" borderId="29" xfId="1" applyFont="1" applyFill="1" applyBorder="1" applyAlignment="1">
      <alignment vertical="center"/>
    </xf>
    <xf numFmtId="1" fontId="3" fillId="0" borderId="34" xfId="0" applyNumberFormat="1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left" vertical="center" wrapText="1"/>
    </xf>
    <xf numFmtId="44" fontId="3" fillId="0" borderId="26" xfId="1" applyFont="1" applyFill="1" applyBorder="1" applyAlignment="1">
      <alignment horizontal="center" vertical="center"/>
    </xf>
    <xf numFmtId="2" fontId="3" fillId="0" borderId="16" xfId="3" applyNumberFormat="1" applyFont="1" applyBorder="1" applyAlignment="1">
      <alignment vertical="center"/>
    </xf>
    <xf numFmtId="2" fontId="3" fillId="5" borderId="9" xfId="3" applyNumberFormat="1" applyFont="1" applyFill="1" applyBorder="1" applyAlignment="1">
      <alignment vertical="center"/>
    </xf>
    <xf numFmtId="9" fontId="11" fillId="5" borderId="9" xfId="3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vertical="center"/>
    </xf>
    <xf numFmtId="44" fontId="9" fillId="0" borderId="9" xfId="1" applyFont="1" applyFill="1" applyBorder="1" applyAlignment="1">
      <alignment horizontal="center" vertical="center"/>
    </xf>
    <xf numFmtId="2" fontId="9" fillId="5" borderId="10" xfId="0" applyNumberFormat="1" applyFont="1" applyFill="1" applyBorder="1" applyAlignment="1">
      <alignment vertical="center"/>
    </xf>
    <xf numFmtId="2" fontId="9" fillId="0" borderId="10" xfId="0" applyNumberFormat="1" applyFont="1" applyBorder="1" applyAlignment="1">
      <alignment vertical="center"/>
    </xf>
    <xf numFmtId="44" fontId="9" fillId="5" borderId="9" xfId="1" applyFont="1" applyFill="1" applyBorder="1" applyAlignment="1">
      <alignment vertical="center"/>
    </xf>
    <xf numFmtId="2" fontId="9" fillId="5" borderId="9" xfId="0" applyNumberFormat="1" applyFont="1" applyFill="1" applyBorder="1" applyAlignment="1">
      <alignment vertical="center"/>
    </xf>
    <xf numFmtId="44" fontId="9" fillId="0" borderId="9" xfId="1" applyFont="1" applyBorder="1" applyAlignment="1">
      <alignment vertical="center"/>
    </xf>
    <xf numFmtId="2" fontId="9" fillId="0" borderId="6" xfId="0" applyNumberFormat="1" applyFont="1" applyBorder="1" applyAlignment="1">
      <alignment horizontal="left" vertical="center" wrapText="1"/>
    </xf>
    <xf numFmtId="2" fontId="9" fillId="0" borderId="6" xfId="0" applyNumberFormat="1" applyFont="1" applyBorder="1" applyAlignment="1">
      <alignment vertical="center"/>
    </xf>
    <xf numFmtId="44" fontId="9" fillId="0" borderId="10" xfId="1" applyFont="1" applyBorder="1" applyAlignment="1">
      <alignment vertical="center"/>
    </xf>
    <xf numFmtId="2" fontId="3" fillId="9" borderId="0" xfId="0" applyNumberFormat="1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44" fontId="4" fillId="8" borderId="0" xfId="1" applyFont="1" applyFill="1" applyBorder="1" applyAlignment="1">
      <alignment horizontal="center" vertical="center" wrapText="1"/>
    </xf>
    <xf numFmtId="2" fontId="11" fillId="5" borderId="5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/>
    </xf>
    <xf numFmtId="2" fontId="10" fillId="5" borderId="6" xfId="0" applyNumberFormat="1" applyFont="1" applyFill="1" applyBorder="1" applyAlignment="1">
      <alignment horizontal="center" vertical="center"/>
    </xf>
    <xf numFmtId="2" fontId="10" fillId="5" borderId="5" xfId="0" applyNumberFormat="1" applyFont="1" applyFill="1" applyBorder="1" applyAlignment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2" fontId="11" fillId="5" borderId="18" xfId="0" applyNumberFormat="1" applyFont="1" applyFill="1" applyBorder="1" applyAlignment="1">
      <alignment horizontal="center" vertical="center"/>
    </xf>
    <xf numFmtId="2" fontId="11" fillId="5" borderId="19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center" vertical="center"/>
    </xf>
    <xf numFmtId="1" fontId="10" fillId="5" borderId="6" xfId="0" applyNumberFormat="1" applyFont="1" applyFill="1" applyBorder="1" applyAlignment="1">
      <alignment horizontal="center" vertical="center"/>
    </xf>
    <xf numFmtId="2" fontId="10" fillId="7" borderId="27" xfId="0" applyNumberFormat="1" applyFont="1" applyFill="1" applyBorder="1" applyAlignment="1">
      <alignment horizontal="center" vertical="center"/>
    </xf>
    <xf numFmtId="2" fontId="10" fillId="7" borderId="25" xfId="0" applyNumberFormat="1" applyFont="1" applyFill="1" applyBorder="1" applyAlignment="1">
      <alignment horizontal="center" vertical="center"/>
    </xf>
    <xf numFmtId="2" fontId="10" fillId="5" borderId="15" xfId="0" applyNumberFormat="1" applyFont="1" applyFill="1" applyBorder="1" applyAlignment="1">
      <alignment horizontal="center" vertical="center"/>
    </xf>
    <xf numFmtId="2" fontId="10" fillId="5" borderId="16" xfId="0" applyNumberFormat="1" applyFont="1" applyFill="1" applyBorder="1" applyAlignment="1">
      <alignment horizontal="center" vertical="center"/>
    </xf>
    <xf numFmtId="1" fontId="11" fillId="5" borderId="5" xfId="0" applyNumberFormat="1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2" fontId="11" fillId="5" borderId="8" xfId="0" applyNumberFormat="1" applyFont="1" applyFill="1" applyBorder="1" applyAlignment="1">
      <alignment horizontal="center" vertical="center"/>
    </xf>
    <xf numFmtId="2" fontId="11" fillId="5" borderId="9" xfId="0" applyNumberFormat="1" applyFont="1" applyFill="1" applyBorder="1" applyAlignment="1">
      <alignment horizontal="center" vertical="center"/>
    </xf>
    <xf numFmtId="44" fontId="3" fillId="0" borderId="7" xfId="1" applyFont="1" applyFill="1" applyBorder="1" applyAlignment="1">
      <alignment vertical="center"/>
    </xf>
    <xf numFmtId="2" fontId="3" fillId="0" borderId="9" xfId="3" applyNumberFormat="1" applyFont="1" applyBorder="1" applyAlignment="1">
      <alignment vertical="center"/>
    </xf>
  </cellXfs>
  <cellStyles count="5">
    <cellStyle name="Гиперссылка" xfId="2" builtinId="8"/>
    <cellStyle name="Денежный" xfId="1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26460</xdr:colOff>
      <xdr:row>1</xdr:row>
      <xdr:rowOff>15874</xdr:rowOff>
    </xdr:from>
    <xdr:to>
      <xdr:col>1</xdr:col>
      <xdr:colOff>5294</xdr:colOff>
      <xdr:row>2</xdr:row>
      <xdr:rowOff>95248</xdr:rowOff>
    </xdr:to>
    <xdr:pic>
      <xdr:nvPicPr>
        <xdr:cNvPr id="2" name="Picture 1257">
          <a:extLst>
            <a:ext uri="{FF2B5EF4-FFF2-40B4-BE49-F238E27FC236}">
              <a16:creationId xmlns:a16="http://schemas.microsoft.com/office/drawing/2014/main" id="{33961DF1-0605-4DC1-9693-33557B4D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877"/>
        <a:stretch>
          <a:fillRect/>
        </a:stretch>
      </xdr:blipFill>
      <xdr:spPr bwMode="auto">
        <a:xfrm>
          <a:off x="26460" y="1074207"/>
          <a:ext cx="624417" cy="582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2948940</xdr:colOff>
      <xdr:row>104</xdr:row>
      <xdr:rowOff>99060</xdr:rowOff>
    </xdr:from>
    <xdr:to>
      <xdr:col>1</xdr:col>
      <xdr:colOff>4238839</xdr:colOff>
      <xdr:row>105</xdr:row>
      <xdr:rowOff>152981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0F7E7BE-D02B-490A-8639-3B866DE95576}"/>
            </a:ext>
          </a:extLst>
        </xdr:cNvPr>
        <xdr:cNvSpPr txBox="1"/>
      </xdr:nvSpPr>
      <xdr:spPr>
        <a:xfrm>
          <a:off x="3566160" y="21305520"/>
          <a:ext cx="1289899" cy="2215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2201334</xdr:colOff>
      <xdr:row>38</xdr:row>
      <xdr:rowOff>76201</xdr:rowOff>
    </xdr:from>
    <xdr:to>
      <xdr:col>2</xdr:col>
      <xdr:colOff>88479</xdr:colOff>
      <xdr:row>38</xdr:row>
      <xdr:rowOff>291043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1BE215B-E611-40C0-8A9E-CFA08CBB7B49}"/>
            </a:ext>
          </a:extLst>
        </xdr:cNvPr>
        <xdr:cNvSpPr txBox="1"/>
      </xdr:nvSpPr>
      <xdr:spPr>
        <a:xfrm>
          <a:off x="2846917" y="7981951"/>
          <a:ext cx="1490771" cy="214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2743596</xdr:colOff>
      <xdr:row>183</xdr:row>
      <xdr:rowOff>255341</xdr:rowOff>
    </xdr:from>
    <xdr:to>
      <xdr:col>1</xdr:col>
      <xdr:colOff>3534833</xdr:colOff>
      <xdr:row>184</xdr:row>
      <xdr:rowOff>153458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2AA22FA-666F-4B03-8BFB-5D4AFB69E4E2}"/>
            </a:ext>
          </a:extLst>
        </xdr:cNvPr>
        <xdr:cNvSpPr txBox="1"/>
      </xdr:nvSpPr>
      <xdr:spPr>
        <a:xfrm>
          <a:off x="3389179" y="39429550"/>
          <a:ext cx="791237" cy="2314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3323167</xdr:colOff>
      <xdr:row>141</xdr:row>
      <xdr:rowOff>126999</xdr:rowOff>
    </xdr:from>
    <xdr:to>
      <xdr:col>2</xdr:col>
      <xdr:colOff>407459</xdr:colOff>
      <xdr:row>143</xdr:row>
      <xdr:rowOff>47624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8F96D6C-54BD-4244-A8E9-0D4116ED18D7}"/>
            </a:ext>
          </a:extLst>
        </xdr:cNvPr>
        <xdr:cNvSpPr txBox="1"/>
      </xdr:nvSpPr>
      <xdr:spPr>
        <a:xfrm>
          <a:off x="3968750" y="31538332"/>
          <a:ext cx="687918" cy="2592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2623610</xdr:colOff>
      <xdr:row>144</xdr:row>
      <xdr:rowOff>110065</xdr:rowOff>
    </xdr:from>
    <xdr:to>
      <xdr:col>1</xdr:col>
      <xdr:colOff>3856568</xdr:colOff>
      <xdr:row>146</xdr:row>
      <xdr:rowOff>30691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4CF0E50-627A-4274-989A-8D2FE6FA8A6F}"/>
            </a:ext>
          </a:extLst>
        </xdr:cNvPr>
        <xdr:cNvSpPr txBox="1"/>
      </xdr:nvSpPr>
      <xdr:spPr>
        <a:xfrm>
          <a:off x="3266548" y="29518503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2465916</xdr:colOff>
      <xdr:row>142</xdr:row>
      <xdr:rowOff>132292</xdr:rowOff>
    </xdr:from>
    <xdr:to>
      <xdr:col>1</xdr:col>
      <xdr:colOff>3698874</xdr:colOff>
      <xdr:row>144</xdr:row>
      <xdr:rowOff>52918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E2798EC-5EB6-47BD-94EF-FEAE571AF5E2}"/>
            </a:ext>
          </a:extLst>
        </xdr:cNvPr>
        <xdr:cNvSpPr txBox="1"/>
      </xdr:nvSpPr>
      <xdr:spPr>
        <a:xfrm>
          <a:off x="3108854" y="29207355"/>
          <a:ext cx="1232958" cy="2540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2163233</xdr:colOff>
      <xdr:row>146</xdr:row>
      <xdr:rowOff>110067</xdr:rowOff>
    </xdr:from>
    <xdr:to>
      <xdr:col>1</xdr:col>
      <xdr:colOff>3396191</xdr:colOff>
      <xdr:row>148</xdr:row>
      <xdr:rowOff>30693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45EFE5E-FB08-4D8A-9F47-194167B050C4}"/>
            </a:ext>
          </a:extLst>
        </xdr:cNvPr>
        <xdr:cNvSpPr txBox="1"/>
      </xdr:nvSpPr>
      <xdr:spPr>
        <a:xfrm>
          <a:off x="2808816" y="32368067"/>
          <a:ext cx="1232958" cy="25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1889127</xdr:colOff>
      <xdr:row>38</xdr:row>
      <xdr:rowOff>266701</xdr:rowOff>
    </xdr:from>
    <xdr:to>
      <xdr:col>1</xdr:col>
      <xdr:colOff>3522773</xdr:colOff>
      <xdr:row>39</xdr:row>
      <xdr:rowOff>121707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1E12DBEE-84F2-42DF-9BE4-490A021DACB4}"/>
            </a:ext>
          </a:extLst>
        </xdr:cNvPr>
        <xdr:cNvSpPr txBox="1"/>
      </xdr:nvSpPr>
      <xdr:spPr>
        <a:xfrm>
          <a:off x="2534710" y="8172451"/>
          <a:ext cx="1633646" cy="18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 b="1">
              <a:solidFill>
                <a:srgbClr val="FF0000"/>
              </a:solidFill>
            </a:rPr>
            <a:t>новинка</a:t>
          </a:r>
        </a:p>
      </xdr:txBody>
    </xdr:sp>
    <xdr:clientData/>
  </xdr:twoCellAnchor>
  <xdr:twoCellAnchor>
    <xdr:from>
      <xdr:col>1</xdr:col>
      <xdr:colOff>1693333</xdr:colOff>
      <xdr:row>165</xdr:row>
      <xdr:rowOff>114833</xdr:rowOff>
    </xdr:from>
    <xdr:to>
      <xdr:col>1</xdr:col>
      <xdr:colOff>2926291</xdr:colOff>
      <xdr:row>167</xdr:row>
      <xdr:rowOff>121712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8564CF52-6FC3-4939-8037-104C303CDD1D}"/>
            </a:ext>
          </a:extLst>
        </xdr:cNvPr>
        <xdr:cNvSpPr txBox="1"/>
      </xdr:nvSpPr>
      <xdr:spPr>
        <a:xfrm>
          <a:off x="2336271" y="31971196"/>
          <a:ext cx="1232958" cy="34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rgbClr val="FF0000"/>
              </a:solidFill>
            </a:rPr>
            <a:t>новинка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romafusion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41B2-C4CE-4921-9E51-15F5479248F5}">
  <dimension ref="A1:L284"/>
  <sheetViews>
    <sheetView tabSelected="1" topLeftCell="A51" zoomScale="90" zoomScaleNormal="90" workbookViewId="0">
      <selection activeCell="E60" sqref="E60"/>
    </sheetView>
  </sheetViews>
  <sheetFormatPr defaultColWidth="9.1328125" defaultRowHeight="13.15" x14ac:dyDescent="0.45"/>
  <cols>
    <col min="1" max="1" width="9" style="60" bestFit="1" customWidth="1"/>
    <col min="2" max="2" width="50.46484375" style="1" customWidth="1"/>
    <col min="3" max="3" width="8.73046875" style="1" customWidth="1"/>
    <col min="4" max="4" width="15.3984375" style="10" customWidth="1"/>
    <col min="5" max="5" width="9.265625" style="1" customWidth="1"/>
    <col min="6" max="7" width="11.6640625" style="14" customWidth="1"/>
    <col min="8" max="8" width="11.6640625" style="63" customWidth="1"/>
    <col min="9" max="10" width="11.6640625" style="1" customWidth="1"/>
    <col min="11" max="11" width="12.6640625" style="1" customWidth="1"/>
    <col min="12" max="12" width="9.1328125" style="1"/>
    <col min="13" max="13" width="11.53125" style="1" customWidth="1"/>
    <col min="14" max="14" width="11.19921875" style="1" customWidth="1"/>
    <col min="15" max="15" width="13.1328125" style="1" bestFit="1" customWidth="1"/>
    <col min="16" max="256" width="9.1328125" style="1"/>
    <col min="257" max="257" width="9" style="1" bestFit="1" customWidth="1"/>
    <col min="258" max="258" width="66.265625" style="1" customWidth="1"/>
    <col min="259" max="259" width="8.73046875" style="1" customWidth="1"/>
    <col min="260" max="260" width="15.3984375" style="1" customWidth="1"/>
    <col min="261" max="261" width="9.265625" style="1" customWidth="1"/>
    <col min="262" max="262" width="15.86328125" style="1" customWidth="1"/>
    <col min="263" max="263" width="17.73046875" style="1" customWidth="1"/>
    <col min="264" max="264" width="15.265625" style="1" customWidth="1"/>
    <col min="265" max="512" width="9.1328125" style="1"/>
    <col min="513" max="513" width="9" style="1" bestFit="1" customWidth="1"/>
    <col min="514" max="514" width="66.265625" style="1" customWidth="1"/>
    <col min="515" max="515" width="8.73046875" style="1" customWidth="1"/>
    <col min="516" max="516" width="15.3984375" style="1" customWidth="1"/>
    <col min="517" max="517" width="9.265625" style="1" customWidth="1"/>
    <col min="518" max="518" width="15.86328125" style="1" customWidth="1"/>
    <col min="519" max="519" width="17.73046875" style="1" customWidth="1"/>
    <col min="520" max="520" width="15.265625" style="1" customWidth="1"/>
    <col min="521" max="768" width="9.1328125" style="1"/>
    <col min="769" max="769" width="9" style="1" bestFit="1" customWidth="1"/>
    <col min="770" max="770" width="66.265625" style="1" customWidth="1"/>
    <col min="771" max="771" width="8.73046875" style="1" customWidth="1"/>
    <col min="772" max="772" width="15.3984375" style="1" customWidth="1"/>
    <col min="773" max="773" width="9.265625" style="1" customWidth="1"/>
    <col min="774" max="774" width="15.86328125" style="1" customWidth="1"/>
    <col min="775" max="775" width="17.73046875" style="1" customWidth="1"/>
    <col min="776" max="776" width="15.265625" style="1" customWidth="1"/>
    <col min="777" max="1024" width="9.1328125" style="1"/>
    <col min="1025" max="1025" width="9" style="1" bestFit="1" customWidth="1"/>
    <col min="1026" max="1026" width="66.265625" style="1" customWidth="1"/>
    <col min="1027" max="1027" width="8.73046875" style="1" customWidth="1"/>
    <col min="1028" max="1028" width="15.3984375" style="1" customWidth="1"/>
    <col min="1029" max="1029" width="9.265625" style="1" customWidth="1"/>
    <col min="1030" max="1030" width="15.86328125" style="1" customWidth="1"/>
    <col min="1031" max="1031" width="17.73046875" style="1" customWidth="1"/>
    <col min="1032" max="1032" width="15.265625" style="1" customWidth="1"/>
    <col min="1033" max="1280" width="9.1328125" style="1"/>
    <col min="1281" max="1281" width="9" style="1" bestFit="1" customWidth="1"/>
    <col min="1282" max="1282" width="66.265625" style="1" customWidth="1"/>
    <col min="1283" max="1283" width="8.73046875" style="1" customWidth="1"/>
    <col min="1284" max="1284" width="15.3984375" style="1" customWidth="1"/>
    <col min="1285" max="1285" width="9.265625" style="1" customWidth="1"/>
    <col min="1286" max="1286" width="15.86328125" style="1" customWidth="1"/>
    <col min="1287" max="1287" width="17.73046875" style="1" customWidth="1"/>
    <col min="1288" max="1288" width="15.265625" style="1" customWidth="1"/>
    <col min="1289" max="1536" width="9.1328125" style="1"/>
    <col min="1537" max="1537" width="9" style="1" bestFit="1" customWidth="1"/>
    <col min="1538" max="1538" width="66.265625" style="1" customWidth="1"/>
    <col min="1539" max="1539" width="8.73046875" style="1" customWidth="1"/>
    <col min="1540" max="1540" width="15.3984375" style="1" customWidth="1"/>
    <col min="1541" max="1541" width="9.265625" style="1" customWidth="1"/>
    <col min="1542" max="1542" width="15.86328125" style="1" customWidth="1"/>
    <col min="1543" max="1543" width="17.73046875" style="1" customWidth="1"/>
    <col min="1544" max="1544" width="15.265625" style="1" customWidth="1"/>
    <col min="1545" max="1792" width="9.1328125" style="1"/>
    <col min="1793" max="1793" width="9" style="1" bestFit="1" customWidth="1"/>
    <col min="1794" max="1794" width="66.265625" style="1" customWidth="1"/>
    <col min="1795" max="1795" width="8.73046875" style="1" customWidth="1"/>
    <col min="1796" max="1796" width="15.3984375" style="1" customWidth="1"/>
    <col min="1797" max="1797" width="9.265625" style="1" customWidth="1"/>
    <col min="1798" max="1798" width="15.86328125" style="1" customWidth="1"/>
    <col min="1799" max="1799" width="17.73046875" style="1" customWidth="1"/>
    <col min="1800" max="1800" width="15.265625" style="1" customWidth="1"/>
    <col min="1801" max="2048" width="9.1328125" style="1"/>
    <col min="2049" max="2049" width="9" style="1" bestFit="1" customWidth="1"/>
    <col min="2050" max="2050" width="66.265625" style="1" customWidth="1"/>
    <col min="2051" max="2051" width="8.73046875" style="1" customWidth="1"/>
    <col min="2052" max="2052" width="15.3984375" style="1" customWidth="1"/>
    <col min="2053" max="2053" width="9.265625" style="1" customWidth="1"/>
    <col min="2054" max="2054" width="15.86328125" style="1" customWidth="1"/>
    <col min="2055" max="2055" width="17.73046875" style="1" customWidth="1"/>
    <col min="2056" max="2056" width="15.265625" style="1" customWidth="1"/>
    <col min="2057" max="2304" width="9.1328125" style="1"/>
    <col min="2305" max="2305" width="9" style="1" bestFit="1" customWidth="1"/>
    <col min="2306" max="2306" width="66.265625" style="1" customWidth="1"/>
    <col min="2307" max="2307" width="8.73046875" style="1" customWidth="1"/>
    <col min="2308" max="2308" width="15.3984375" style="1" customWidth="1"/>
    <col min="2309" max="2309" width="9.265625" style="1" customWidth="1"/>
    <col min="2310" max="2310" width="15.86328125" style="1" customWidth="1"/>
    <col min="2311" max="2311" width="17.73046875" style="1" customWidth="1"/>
    <col min="2312" max="2312" width="15.265625" style="1" customWidth="1"/>
    <col min="2313" max="2560" width="9.1328125" style="1"/>
    <col min="2561" max="2561" width="9" style="1" bestFit="1" customWidth="1"/>
    <col min="2562" max="2562" width="66.265625" style="1" customWidth="1"/>
    <col min="2563" max="2563" width="8.73046875" style="1" customWidth="1"/>
    <col min="2564" max="2564" width="15.3984375" style="1" customWidth="1"/>
    <col min="2565" max="2565" width="9.265625" style="1" customWidth="1"/>
    <col min="2566" max="2566" width="15.86328125" style="1" customWidth="1"/>
    <col min="2567" max="2567" width="17.73046875" style="1" customWidth="1"/>
    <col min="2568" max="2568" width="15.265625" style="1" customWidth="1"/>
    <col min="2569" max="2816" width="9.1328125" style="1"/>
    <col min="2817" max="2817" width="9" style="1" bestFit="1" customWidth="1"/>
    <col min="2818" max="2818" width="66.265625" style="1" customWidth="1"/>
    <col min="2819" max="2819" width="8.73046875" style="1" customWidth="1"/>
    <col min="2820" max="2820" width="15.3984375" style="1" customWidth="1"/>
    <col min="2821" max="2821" width="9.265625" style="1" customWidth="1"/>
    <col min="2822" max="2822" width="15.86328125" style="1" customWidth="1"/>
    <col min="2823" max="2823" width="17.73046875" style="1" customWidth="1"/>
    <col min="2824" max="2824" width="15.265625" style="1" customWidth="1"/>
    <col min="2825" max="3072" width="9.1328125" style="1"/>
    <col min="3073" max="3073" width="9" style="1" bestFit="1" customWidth="1"/>
    <col min="3074" max="3074" width="66.265625" style="1" customWidth="1"/>
    <col min="3075" max="3075" width="8.73046875" style="1" customWidth="1"/>
    <col min="3076" max="3076" width="15.3984375" style="1" customWidth="1"/>
    <col min="3077" max="3077" width="9.265625" style="1" customWidth="1"/>
    <col min="3078" max="3078" width="15.86328125" style="1" customWidth="1"/>
    <col min="3079" max="3079" width="17.73046875" style="1" customWidth="1"/>
    <col min="3080" max="3080" width="15.265625" style="1" customWidth="1"/>
    <col min="3081" max="3328" width="9.1328125" style="1"/>
    <col min="3329" max="3329" width="9" style="1" bestFit="1" customWidth="1"/>
    <col min="3330" max="3330" width="66.265625" style="1" customWidth="1"/>
    <col min="3331" max="3331" width="8.73046875" style="1" customWidth="1"/>
    <col min="3332" max="3332" width="15.3984375" style="1" customWidth="1"/>
    <col min="3333" max="3333" width="9.265625" style="1" customWidth="1"/>
    <col min="3334" max="3334" width="15.86328125" style="1" customWidth="1"/>
    <col min="3335" max="3335" width="17.73046875" style="1" customWidth="1"/>
    <col min="3336" max="3336" width="15.265625" style="1" customWidth="1"/>
    <col min="3337" max="3584" width="9.1328125" style="1"/>
    <col min="3585" max="3585" width="9" style="1" bestFit="1" customWidth="1"/>
    <col min="3586" max="3586" width="66.265625" style="1" customWidth="1"/>
    <col min="3587" max="3587" width="8.73046875" style="1" customWidth="1"/>
    <col min="3588" max="3588" width="15.3984375" style="1" customWidth="1"/>
    <col min="3589" max="3589" width="9.265625" style="1" customWidth="1"/>
    <col min="3590" max="3590" width="15.86328125" style="1" customWidth="1"/>
    <col min="3591" max="3591" width="17.73046875" style="1" customWidth="1"/>
    <col min="3592" max="3592" width="15.265625" style="1" customWidth="1"/>
    <col min="3593" max="3840" width="9.1328125" style="1"/>
    <col min="3841" max="3841" width="9" style="1" bestFit="1" customWidth="1"/>
    <col min="3842" max="3842" width="66.265625" style="1" customWidth="1"/>
    <col min="3843" max="3843" width="8.73046875" style="1" customWidth="1"/>
    <col min="3844" max="3844" width="15.3984375" style="1" customWidth="1"/>
    <col min="3845" max="3845" width="9.265625" style="1" customWidth="1"/>
    <col min="3846" max="3846" width="15.86328125" style="1" customWidth="1"/>
    <col min="3847" max="3847" width="17.73046875" style="1" customWidth="1"/>
    <col min="3848" max="3848" width="15.265625" style="1" customWidth="1"/>
    <col min="3849" max="4096" width="9.1328125" style="1"/>
    <col min="4097" max="4097" width="9" style="1" bestFit="1" customWidth="1"/>
    <col min="4098" max="4098" width="66.265625" style="1" customWidth="1"/>
    <col min="4099" max="4099" width="8.73046875" style="1" customWidth="1"/>
    <col min="4100" max="4100" width="15.3984375" style="1" customWidth="1"/>
    <col min="4101" max="4101" width="9.265625" style="1" customWidth="1"/>
    <col min="4102" max="4102" width="15.86328125" style="1" customWidth="1"/>
    <col min="4103" max="4103" width="17.73046875" style="1" customWidth="1"/>
    <col min="4104" max="4104" width="15.265625" style="1" customWidth="1"/>
    <col min="4105" max="4352" width="9.1328125" style="1"/>
    <col min="4353" max="4353" width="9" style="1" bestFit="1" customWidth="1"/>
    <col min="4354" max="4354" width="66.265625" style="1" customWidth="1"/>
    <col min="4355" max="4355" width="8.73046875" style="1" customWidth="1"/>
    <col min="4356" max="4356" width="15.3984375" style="1" customWidth="1"/>
    <col min="4357" max="4357" width="9.265625" style="1" customWidth="1"/>
    <col min="4358" max="4358" width="15.86328125" style="1" customWidth="1"/>
    <col min="4359" max="4359" width="17.73046875" style="1" customWidth="1"/>
    <col min="4360" max="4360" width="15.265625" style="1" customWidth="1"/>
    <col min="4361" max="4608" width="9.1328125" style="1"/>
    <col min="4609" max="4609" width="9" style="1" bestFit="1" customWidth="1"/>
    <col min="4610" max="4610" width="66.265625" style="1" customWidth="1"/>
    <col min="4611" max="4611" width="8.73046875" style="1" customWidth="1"/>
    <col min="4612" max="4612" width="15.3984375" style="1" customWidth="1"/>
    <col min="4613" max="4613" width="9.265625" style="1" customWidth="1"/>
    <col min="4614" max="4614" width="15.86328125" style="1" customWidth="1"/>
    <col min="4615" max="4615" width="17.73046875" style="1" customWidth="1"/>
    <col min="4616" max="4616" width="15.265625" style="1" customWidth="1"/>
    <col min="4617" max="4864" width="9.1328125" style="1"/>
    <col min="4865" max="4865" width="9" style="1" bestFit="1" customWidth="1"/>
    <col min="4866" max="4866" width="66.265625" style="1" customWidth="1"/>
    <col min="4867" max="4867" width="8.73046875" style="1" customWidth="1"/>
    <col min="4868" max="4868" width="15.3984375" style="1" customWidth="1"/>
    <col min="4869" max="4869" width="9.265625" style="1" customWidth="1"/>
    <col min="4870" max="4870" width="15.86328125" style="1" customWidth="1"/>
    <col min="4871" max="4871" width="17.73046875" style="1" customWidth="1"/>
    <col min="4872" max="4872" width="15.265625" style="1" customWidth="1"/>
    <col min="4873" max="5120" width="9.1328125" style="1"/>
    <col min="5121" max="5121" width="9" style="1" bestFit="1" customWidth="1"/>
    <col min="5122" max="5122" width="66.265625" style="1" customWidth="1"/>
    <col min="5123" max="5123" width="8.73046875" style="1" customWidth="1"/>
    <col min="5124" max="5124" width="15.3984375" style="1" customWidth="1"/>
    <col min="5125" max="5125" width="9.265625" style="1" customWidth="1"/>
    <col min="5126" max="5126" width="15.86328125" style="1" customWidth="1"/>
    <col min="5127" max="5127" width="17.73046875" style="1" customWidth="1"/>
    <col min="5128" max="5128" width="15.265625" style="1" customWidth="1"/>
    <col min="5129" max="5376" width="9.1328125" style="1"/>
    <col min="5377" max="5377" width="9" style="1" bestFit="1" customWidth="1"/>
    <col min="5378" max="5378" width="66.265625" style="1" customWidth="1"/>
    <col min="5379" max="5379" width="8.73046875" style="1" customWidth="1"/>
    <col min="5380" max="5380" width="15.3984375" style="1" customWidth="1"/>
    <col min="5381" max="5381" width="9.265625" style="1" customWidth="1"/>
    <col min="5382" max="5382" width="15.86328125" style="1" customWidth="1"/>
    <col min="5383" max="5383" width="17.73046875" style="1" customWidth="1"/>
    <col min="5384" max="5384" width="15.265625" style="1" customWidth="1"/>
    <col min="5385" max="5632" width="9.1328125" style="1"/>
    <col min="5633" max="5633" width="9" style="1" bestFit="1" customWidth="1"/>
    <col min="5634" max="5634" width="66.265625" style="1" customWidth="1"/>
    <col min="5635" max="5635" width="8.73046875" style="1" customWidth="1"/>
    <col min="5636" max="5636" width="15.3984375" style="1" customWidth="1"/>
    <col min="5637" max="5637" width="9.265625" style="1" customWidth="1"/>
    <col min="5638" max="5638" width="15.86328125" style="1" customWidth="1"/>
    <col min="5639" max="5639" width="17.73046875" style="1" customWidth="1"/>
    <col min="5640" max="5640" width="15.265625" style="1" customWidth="1"/>
    <col min="5641" max="5888" width="9.1328125" style="1"/>
    <col min="5889" max="5889" width="9" style="1" bestFit="1" customWidth="1"/>
    <col min="5890" max="5890" width="66.265625" style="1" customWidth="1"/>
    <col min="5891" max="5891" width="8.73046875" style="1" customWidth="1"/>
    <col min="5892" max="5892" width="15.3984375" style="1" customWidth="1"/>
    <col min="5893" max="5893" width="9.265625" style="1" customWidth="1"/>
    <col min="5894" max="5894" width="15.86328125" style="1" customWidth="1"/>
    <col min="5895" max="5895" width="17.73046875" style="1" customWidth="1"/>
    <col min="5896" max="5896" width="15.265625" style="1" customWidth="1"/>
    <col min="5897" max="6144" width="9.1328125" style="1"/>
    <col min="6145" max="6145" width="9" style="1" bestFit="1" customWidth="1"/>
    <col min="6146" max="6146" width="66.265625" style="1" customWidth="1"/>
    <col min="6147" max="6147" width="8.73046875" style="1" customWidth="1"/>
    <col min="6148" max="6148" width="15.3984375" style="1" customWidth="1"/>
    <col min="6149" max="6149" width="9.265625" style="1" customWidth="1"/>
    <col min="6150" max="6150" width="15.86328125" style="1" customWidth="1"/>
    <col min="6151" max="6151" width="17.73046875" style="1" customWidth="1"/>
    <col min="6152" max="6152" width="15.265625" style="1" customWidth="1"/>
    <col min="6153" max="6400" width="9.1328125" style="1"/>
    <col min="6401" max="6401" width="9" style="1" bestFit="1" customWidth="1"/>
    <col min="6402" max="6402" width="66.265625" style="1" customWidth="1"/>
    <col min="6403" max="6403" width="8.73046875" style="1" customWidth="1"/>
    <col min="6404" max="6404" width="15.3984375" style="1" customWidth="1"/>
    <col min="6405" max="6405" width="9.265625" style="1" customWidth="1"/>
    <col min="6406" max="6406" width="15.86328125" style="1" customWidth="1"/>
    <col min="6407" max="6407" width="17.73046875" style="1" customWidth="1"/>
    <col min="6408" max="6408" width="15.265625" style="1" customWidth="1"/>
    <col min="6409" max="6656" width="9.1328125" style="1"/>
    <col min="6657" max="6657" width="9" style="1" bestFit="1" customWidth="1"/>
    <col min="6658" max="6658" width="66.265625" style="1" customWidth="1"/>
    <col min="6659" max="6659" width="8.73046875" style="1" customWidth="1"/>
    <col min="6660" max="6660" width="15.3984375" style="1" customWidth="1"/>
    <col min="6661" max="6661" width="9.265625" style="1" customWidth="1"/>
    <col min="6662" max="6662" width="15.86328125" style="1" customWidth="1"/>
    <col min="6663" max="6663" width="17.73046875" style="1" customWidth="1"/>
    <col min="6664" max="6664" width="15.265625" style="1" customWidth="1"/>
    <col min="6665" max="6912" width="9.1328125" style="1"/>
    <col min="6913" max="6913" width="9" style="1" bestFit="1" customWidth="1"/>
    <col min="6914" max="6914" width="66.265625" style="1" customWidth="1"/>
    <col min="6915" max="6915" width="8.73046875" style="1" customWidth="1"/>
    <col min="6916" max="6916" width="15.3984375" style="1" customWidth="1"/>
    <col min="6917" max="6917" width="9.265625" style="1" customWidth="1"/>
    <col min="6918" max="6918" width="15.86328125" style="1" customWidth="1"/>
    <col min="6919" max="6919" width="17.73046875" style="1" customWidth="1"/>
    <col min="6920" max="6920" width="15.265625" style="1" customWidth="1"/>
    <col min="6921" max="7168" width="9.1328125" style="1"/>
    <col min="7169" max="7169" width="9" style="1" bestFit="1" customWidth="1"/>
    <col min="7170" max="7170" width="66.265625" style="1" customWidth="1"/>
    <col min="7171" max="7171" width="8.73046875" style="1" customWidth="1"/>
    <col min="7172" max="7172" width="15.3984375" style="1" customWidth="1"/>
    <col min="7173" max="7173" width="9.265625" style="1" customWidth="1"/>
    <col min="7174" max="7174" width="15.86328125" style="1" customWidth="1"/>
    <col min="7175" max="7175" width="17.73046875" style="1" customWidth="1"/>
    <col min="7176" max="7176" width="15.265625" style="1" customWidth="1"/>
    <col min="7177" max="7424" width="9.1328125" style="1"/>
    <col min="7425" max="7425" width="9" style="1" bestFit="1" customWidth="1"/>
    <col min="7426" max="7426" width="66.265625" style="1" customWidth="1"/>
    <col min="7427" max="7427" width="8.73046875" style="1" customWidth="1"/>
    <col min="7428" max="7428" width="15.3984375" style="1" customWidth="1"/>
    <col min="7429" max="7429" width="9.265625" style="1" customWidth="1"/>
    <col min="7430" max="7430" width="15.86328125" style="1" customWidth="1"/>
    <col min="7431" max="7431" width="17.73046875" style="1" customWidth="1"/>
    <col min="7432" max="7432" width="15.265625" style="1" customWidth="1"/>
    <col min="7433" max="7680" width="9.1328125" style="1"/>
    <col min="7681" max="7681" width="9" style="1" bestFit="1" customWidth="1"/>
    <col min="7682" max="7682" width="66.265625" style="1" customWidth="1"/>
    <col min="7683" max="7683" width="8.73046875" style="1" customWidth="1"/>
    <col min="7684" max="7684" width="15.3984375" style="1" customWidth="1"/>
    <col min="7685" max="7685" width="9.265625" style="1" customWidth="1"/>
    <col min="7686" max="7686" width="15.86328125" style="1" customWidth="1"/>
    <col min="7687" max="7687" width="17.73046875" style="1" customWidth="1"/>
    <col min="7688" max="7688" width="15.265625" style="1" customWidth="1"/>
    <col min="7689" max="7936" width="9.1328125" style="1"/>
    <col min="7937" max="7937" width="9" style="1" bestFit="1" customWidth="1"/>
    <col min="7938" max="7938" width="66.265625" style="1" customWidth="1"/>
    <col min="7939" max="7939" width="8.73046875" style="1" customWidth="1"/>
    <col min="7940" max="7940" width="15.3984375" style="1" customWidth="1"/>
    <col min="7941" max="7941" width="9.265625" style="1" customWidth="1"/>
    <col min="7942" max="7942" width="15.86328125" style="1" customWidth="1"/>
    <col min="7943" max="7943" width="17.73046875" style="1" customWidth="1"/>
    <col min="7944" max="7944" width="15.265625" style="1" customWidth="1"/>
    <col min="7945" max="8192" width="9.1328125" style="1"/>
    <col min="8193" max="8193" width="9" style="1" bestFit="1" customWidth="1"/>
    <col min="8194" max="8194" width="66.265625" style="1" customWidth="1"/>
    <col min="8195" max="8195" width="8.73046875" style="1" customWidth="1"/>
    <col min="8196" max="8196" width="15.3984375" style="1" customWidth="1"/>
    <col min="8197" max="8197" width="9.265625" style="1" customWidth="1"/>
    <col min="8198" max="8198" width="15.86328125" style="1" customWidth="1"/>
    <col min="8199" max="8199" width="17.73046875" style="1" customWidth="1"/>
    <col min="8200" max="8200" width="15.265625" style="1" customWidth="1"/>
    <col min="8201" max="8448" width="9.1328125" style="1"/>
    <col min="8449" max="8449" width="9" style="1" bestFit="1" customWidth="1"/>
    <col min="8450" max="8450" width="66.265625" style="1" customWidth="1"/>
    <col min="8451" max="8451" width="8.73046875" style="1" customWidth="1"/>
    <col min="8452" max="8452" width="15.3984375" style="1" customWidth="1"/>
    <col min="8453" max="8453" width="9.265625" style="1" customWidth="1"/>
    <col min="8454" max="8454" width="15.86328125" style="1" customWidth="1"/>
    <col min="8455" max="8455" width="17.73046875" style="1" customWidth="1"/>
    <col min="8456" max="8456" width="15.265625" style="1" customWidth="1"/>
    <col min="8457" max="8704" width="9.1328125" style="1"/>
    <col min="8705" max="8705" width="9" style="1" bestFit="1" customWidth="1"/>
    <col min="8706" max="8706" width="66.265625" style="1" customWidth="1"/>
    <col min="8707" max="8707" width="8.73046875" style="1" customWidth="1"/>
    <col min="8708" max="8708" width="15.3984375" style="1" customWidth="1"/>
    <col min="8709" max="8709" width="9.265625" style="1" customWidth="1"/>
    <col min="8710" max="8710" width="15.86328125" style="1" customWidth="1"/>
    <col min="8711" max="8711" width="17.73046875" style="1" customWidth="1"/>
    <col min="8712" max="8712" width="15.265625" style="1" customWidth="1"/>
    <col min="8713" max="8960" width="9.1328125" style="1"/>
    <col min="8961" max="8961" width="9" style="1" bestFit="1" customWidth="1"/>
    <col min="8962" max="8962" width="66.265625" style="1" customWidth="1"/>
    <col min="8963" max="8963" width="8.73046875" style="1" customWidth="1"/>
    <col min="8964" max="8964" width="15.3984375" style="1" customWidth="1"/>
    <col min="8965" max="8965" width="9.265625" style="1" customWidth="1"/>
    <col min="8966" max="8966" width="15.86328125" style="1" customWidth="1"/>
    <col min="8967" max="8967" width="17.73046875" style="1" customWidth="1"/>
    <col min="8968" max="8968" width="15.265625" style="1" customWidth="1"/>
    <col min="8969" max="9216" width="9.1328125" style="1"/>
    <col min="9217" max="9217" width="9" style="1" bestFit="1" customWidth="1"/>
    <col min="9218" max="9218" width="66.265625" style="1" customWidth="1"/>
    <col min="9219" max="9219" width="8.73046875" style="1" customWidth="1"/>
    <col min="9220" max="9220" width="15.3984375" style="1" customWidth="1"/>
    <col min="9221" max="9221" width="9.265625" style="1" customWidth="1"/>
    <col min="9222" max="9222" width="15.86328125" style="1" customWidth="1"/>
    <col min="9223" max="9223" width="17.73046875" style="1" customWidth="1"/>
    <col min="9224" max="9224" width="15.265625" style="1" customWidth="1"/>
    <col min="9225" max="9472" width="9.1328125" style="1"/>
    <col min="9473" max="9473" width="9" style="1" bestFit="1" customWidth="1"/>
    <col min="9474" max="9474" width="66.265625" style="1" customWidth="1"/>
    <col min="9475" max="9475" width="8.73046875" style="1" customWidth="1"/>
    <col min="9476" max="9476" width="15.3984375" style="1" customWidth="1"/>
    <col min="9477" max="9477" width="9.265625" style="1" customWidth="1"/>
    <col min="9478" max="9478" width="15.86328125" style="1" customWidth="1"/>
    <col min="9479" max="9479" width="17.73046875" style="1" customWidth="1"/>
    <col min="9480" max="9480" width="15.265625" style="1" customWidth="1"/>
    <col min="9481" max="9728" width="9.1328125" style="1"/>
    <col min="9729" max="9729" width="9" style="1" bestFit="1" customWidth="1"/>
    <col min="9730" max="9730" width="66.265625" style="1" customWidth="1"/>
    <col min="9731" max="9731" width="8.73046875" style="1" customWidth="1"/>
    <col min="9732" max="9732" width="15.3984375" style="1" customWidth="1"/>
    <col min="9733" max="9733" width="9.265625" style="1" customWidth="1"/>
    <col min="9734" max="9734" width="15.86328125" style="1" customWidth="1"/>
    <col min="9735" max="9735" width="17.73046875" style="1" customWidth="1"/>
    <col min="9736" max="9736" width="15.265625" style="1" customWidth="1"/>
    <col min="9737" max="9984" width="9.1328125" style="1"/>
    <col min="9985" max="9985" width="9" style="1" bestFit="1" customWidth="1"/>
    <col min="9986" max="9986" width="66.265625" style="1" customWidth="1"/>
    <col min="9987" max="9987" width="8.73046875" style="1" customWidth="1"/>
    <col min="9988" max="9988" width="15.3984375" style="1" customWidth="1"/>
    <col min="9989" max="9989" width="9.265625" style="1" customWidth="1"/>
    <col min="9990" max="9990" width="15.86328125" style="1" customWidth="1"/>
    <col min="9991" max="9991" width="17.73046875" style="1" customWidth="1"/>
    <col min="9992" max="9992" width="15.265625" style="1" customWidth="1"/>
    <col min="9993" max="10240" width="9.1328125" style="1"/>
    <col min="10241" max="10241" width="9" style="1" bestFit="1" customWidth="1"/>
    <col min="10242" max="10242" width="66.265625" style="1" customWidth="1"/>
    <col min="10243" max="10243" width="8.73046875" style="1" customWidth="1"/>
    <col min="10244" max="10244" width="15.3984375" style="1" customWidth="1"/>
    <col min="10245" max="10245" width="9.265625" style="1" customWidth="1"/>
    <col min="10246" max="10246" width="15.86328125" style="1" customWidth="1"/>
    <col min="10247" max="10247" width="17.73046875" style="1" customWidth="1"/>
    <col min="10248" max="10248" width="15.265625" style="1" customWidth="1"/>
    <col min="10249" max="10496" width="9.1328125" style="1"/>
    <col min="10497" max="10497" width="9" style="1" bestFit="1" customWidth="1"/>
    <col min="10498" max="10498" width="66.265625" style="1" customWidth="1"/>
    <col min="10499" max="10499" width="8.73046875" style="1" customWidth="1"/>
    <col min="10500" max="10500" width="15.3984375" style="1" customWidth="1"/>
    <col min="10501" max="10501" width="9.265625" style="1" customWidth="1"/>
    <col min="10502" max="10502" width="15.86328125" style="1" customWidth="1"/>
    <col min="10503" max="10503" width="17.73046875" style="1" customWidth="1"/>
    <col min="10504" max="10504" width="15.265625" style="1" customWidth="1"/>
    <col min="10505" max="10752" width="9.1328125" style="1"/>
    <col min="10753" max="10753" width="9" style="1" bestFit="1" customWidth="1"/>
    <col min="10754" max="10754" width="66.265625" style="1" customWidth="1"/>
    <col min="10755" max="10755" width="8.73046875" style="1" customWidth="1"/>
    <col min="10756" max="10756" width="15.3984375" style="1" customWidth="1"/>
    <col min="10757" max="10757" width="9.265625" style="1" customWidth="1"/>
    <col min="10758" max="10758" width="15.86328125" style="1" customWidth="1"/>
    <col min="10759" max="10759" width="17.73046875" style="1" customWidth="1"/>
    <col min="10760" max="10760" width="15.265625" style="1" customWidth="1"/>
    <col min="10761" max="11008" width="9.1328125" style="1"/>
    <col min="11009" max="11009" width="9" style="1" bestFit="1" customWidth="1"/>
    <col min="11010" max="11010" width="66.265625" style="1" customWidth="1"/>
    <col min="11011" max="11011" width="8.73046875" style="1" customWidth="1"/>
    <col min="11012" max="11012" width="15.3984375" style="1" customWidth="1"/>
    <col min="11013" max="11013" width="9.265625" style="1" customWidth="1"/>
    <col min="11014" max="11014" width="15.86328125" style="1" customWidth="1"/>
    <col min="11015" max="11015" width="17.73046875" style="1" customWidth="1"/>
    <col min="11016" max="11016" width="15.265625" style="1" customWidth="1"/>
    <col min="11017" max="11264" width="9.1328125" style="1"/>
    <col min="11265" max="11265" width="9" style="1" bestFit="1" customWidth="1"/>
    <col min="11266" max="11266" width="66.265625" style="1" customWidth="1"/>
    <col min="11267" max="11267" width="8.73046875" style="1" customWidth="1"/>
    <col min="11268" max="11268" width="15.3984375" style="1" customWidth="1"/>
    <col min="11269" max="11269" width="9.265625" style="1" customWidth="1"/>
    <col min="11270" max="11270" width="15.86328125" style="1" customWidth="1"/>
    <col min="11271" max="11271" width="17.73046875" style="1" customWidth="1"/>
    <col min="11272" max="11272" width="15.265625" style="1" customWidth="1"/>
    <col min="11273" max="11520" width="9.1328125" style="1"/>
    <col min="11521" max="11521" width="9" style="1" bestFit="1" customWidth="1"/>
    <col min="11522" max="11522" width="66.265625" style="1" customWidth="1"/>
    <col min="11523" max="11523" width="8.73046875" style="1" customWidth="1"/>
    <col min="11524" max="11524" width="15.3984375" style="1" customWidth="1"/>
    <col min="11525" max="11525" width="9.265625" style="1" customWidth="1"/>
    <col min="11526" max="11526" width="15.86328125" style="1" customWidth="1"/>
    <col min="11527" max="11527" width="17.73046875" style="1" customWidth="1"/>
    <col min="11528" max="11528" width="15.265625" style="1" customWidth="1"/>
    <col min="11529" max="11776" width="9.1328125" style="1"/>
    <col min="11777" max="11777" width="9" style="1" bestFit="1" customWidth="1"/>
    <col min="11778" max="11778" width="66.265625" style="1" customWidth="1"/>
    <col min="11779" max="11779" width="8.73046875" style="1" customWidth="1"/>
    <col min="11780" max="11780" width="15.3984375" style="1" customWidth="1"/>
    <col min="11781" max="11781" width="9.265625" style="1" customWidth="1"/>
    <col min="11782" max="11782" width="15.86328125" style="1" customWidth="1"/>
    <col min="11783" max="11783" width="17.73046875" style="1" customWidth="1"/>
    <col min="11784" max="11784" width="15.265625" style="1" customWidth="1"/>
    <col min="11785" max="12032" width="9.1328125" style="1"/>
    <col min="12033" max="12033" width="9" style="1" bestFit="1" customWidth="1"/>
    <col min="12034" max="12034" width="66.265625" style="1" customWidth="1"/>
    <col min="12035" max="12035" width="8.73046875" style="1" customWidth="1"/>
    <col min="12036" max="12036" width="15.3984375" style="1" customWidth="1"/>
    <col min="12037" max="12037" width="9.265625" style="1" customWidth="1"/>
    <col min="12038" max="12038" width="15.86328125" style="1" customWidth="1"/>
    <col min="12039" max="12039" width="17.73046875" style="1" customWidth="1"/>
    <col min="12040" max="12040" width="15.265625" style="1" customWidth="1"/>
    <col min="12041" max="12288" width="9.1328125" style="1"/>
    <col min="12289" max="12289" width="9" style="1" bestFit="1" customWidth="1"/>
    <col min="12290" max="12290" width="66.265625" style="1" customWidth="1"/>
    <col min="12291" max="12291" width="8.73046875" style="1" customWidth="1"/>
    <col min="12292" max="12292" width="15.3984375" style="1" customWidth="1"/>
    <col min="12293" max="12293" width="9.265625" style="1" customWidth="1"/>
    <col min="12294" max="12294" width="15.86328125" style="1" customWidth="1"/>
    <col min="12295" max="12295" width="17.73046875" style="1" customWidth="1"/>
    <col min="12296" max="12296" width="15.265625" style="1" customWidth="1"/>
    <col min="12297" max="12544" width="9.1328125" style="1"/>
    <col min="12545" max="12545" width="9" style="1" bestFit="1" customWidth="1"/>
    <col min="12546" max="12546" width="66.265625" style="1" customWidth="1"/>
    <col min="12547" max="12547" width="8.73046875" style="1" customWidth="1"/>
    <col min="12548" max="12548" width="15.3984375" style="1" customWidth="1"/>
    <col min="12549" max="12549" width="9.265625" style="1" customWidth="1"/>
    <col min="12550" max="12550" width="15.86328125" style="1" customWidth="1"/>
    <col min="12551" max="12551" width="17.73046875" style="1" customWidth="1"/>
    <col min="12552" max="12552" width="15.265625" style="1" customWidth="1"/>
    <col min="12553" max="12800" width="9.1328125" style="1"/>
    <col min="12801" max="12801" width="9" style="1" bestFit="1" customWidth="1"/>
    <col min="12802" max="12802" width="66.265625" style="1" customWidth="1"/>
    <col min="12803" max="12803" width="8.73046875" style="1" customWidth="1"/>
    <col min="12804" max="12804" width="15.3984375" style="1" customWidth="1"/>
    <col min="12805" max="12805" width="9.265625" style="1" customWidth="1"/>
    <col min="12806" max="12806" width="15.86328125" style="1" customWidth="1"/>
    <col min="12807" max="12807" width="17.73046875" style="1" customWidth="1"/>
    <col min="12808" max="12808" width="15.265625" style="1" customWidth="1"/>
    <col min="12809" max="13056" width="9.1328125" style="1"/>
    <col min="13057" max="13057" width="9" style="1" bestFit="1" customWidth="1"/>
    <col min="13058" max="13058" width="66.265625" style="1" customWidth="1"/>
    <col min="13059" max="13059" width="8.73046875" style="1" customWidth="1"/>
    <col min="13060" max="13060" width="15.3984375" style="1" customWidth="1"/>
    <col min="13061" max="13061" width="9.265625" style="1" customWidth="1"/>
    <col min="13062" max="13062" width="15.86328125" style="1" customWidth="1"/>
    <col min="13063" max="13063" width="17.73046875" style="1" customWidth="1"/>
    <col min="13064" max="13064" width="15.265625" style="1" customWidth="1"/>
    <col min="13065" max="13312" width="9.1328125" style="1"/>
    <col min="13313" max="13313" width="9" style="1" bestFit="1" customWidth="1"/>
    <col min="13314" max="13314" width="66.265625" style="1" customWidth="1"/>
    <col min="13315" max="13315" width="8.73046875" style="1" customWidth="1"/>
    <col min="13316" max="13316" width="15.3984375" style="1" customWidth="1"/>
    <col min="13317" max="13317" width="9.265625" style="1" customWidth="1"/>
    <col min="13318" max="13318" width="15.86328125" style="1" customWidth="1"/>
    <col min="13319" max="13319" width="17.73046875" style="1" customWidth="1"/>
    <col min="13320" max="13320" width="15.265625" style="1" customWidth="1"/>
    <col min="13321" max="13568" width="9.1328125" style="1"/>
    <col min="13569" max="13569" width="9" style="1" bestFit="1" customWidth="1"/>
    <col min="13570" max="13570" width="66.265625" style="1" customWidth="1"/>
    <col min="13571" max="13571" width="8.73046875" style="1" customWidth="1"/>
    <col min="13572" max="13572" width="15.3984375" style="1" customWidth="1"/>
    <col min="13573" max="13573" width="9.265625" style="1" customWidth="1"/>
    <col min="13574" max="13574" width="15.86328125" style="1" customWidth="1"/>
    <col min="13575" max="13575" width="17.73046875" style="1" customWidth="1"/>
    <col min="13576" max="13576" width="15.265625" style="1" customWidth="1"/>
    <col min="13577" max="13824" width="9.1328125" style="1"/>
    <col min="13825" max="13825" width="9" style="1" bestFit="1" customWidth="1"/>
    <col min="13826" max="13826" width="66.265625" style="1" customWidth="1"/>
    <col min="13827" max="13827" width="8.73046875" style="1" customWidth="1"/>
    <col min="13828" max="13828" width="15.3984375" style="1" customWidth="1"/>
    <col min="13829" max="13829" width="9.265625" style="1" customWidth="1"/>
    <col min="13830" max="13830" width="15.86328125" style="1" customWidth="1"/>
    <col min="13831" max="13831" width="17.73046875" style="1" customWidth="1"/>
    <col min="13832" max="13832" width="15.265625" style="1" customWidth="1"/>
    <col min="13833" max="14080" width="9.1328125" style="1"/>
    <col min="14081" max="14081" width="9" style="1" bestFit="1" customWidth="1"/>
    <col min="14082" max="14082" width="66.265625" style="1" customWidth="1"/>
    <col min="14083" max="14083" width="8.73046875" style="1" customWidth="1"/>
    <col min="14084" max="14084" width="15.3984375" style="1" customWidth="1"/>
    <col min="14085" max="14085" width="9.265625" style="1" customWidth="1"/>
    <col min="14086" max="14086" width="15.86328125" style="1" customWidth="1"/>
    <col min="14087" max="14087" width="17.73046875" style="1" customWidth="1"/>
    <col min="14088" max="14088" width="15.265625" style="1" customWidth="1"/>
    <col min="14089" max="14336" width="9.1328125" style="1"/>
    <col min="14337" max="14337" width="9" style="1" bestFit="1" customWidth="1"/>
    <col min="14338" max="14338" width="66.265625" style="1" customWidth="1"/>
    <col min="14339" max="14339" width="8.73046875" style="1" customWidth="1"/>
    <col min="14340" max="14340" width="15.3984375" style="1" customWidth="1"/>
    <col min="14341" max="14341" width="9.265625" style="1" customWidth="1"/>
    <col min="14342" max="14342" width="15.86328125" style="1" customWidth="1"/>
    <col min="14343" max="14343" width="17.73046875" style="1" customWidth="1"/>
    <col min="14344" max="14344" width="15.265625" style="1" customWidth="1"/>
    <col min="14345" max="14592" width="9.1328125" style="1"/>
    <col min="14593" max="14593" width="9" style="1" bestFit="1" customWidth="1"/>
    <col min="14594" max="14594" width="66.265625" style="1" customWidth="1"/>
    <col min="14595" max="14595" width="8.73046875" style="1" customWidth="1"/>
    <col min="14596" max="14596" width="15.3984375" style="1" customWidth="1"/>
    <col min="14597" max="14597" width="9.265625" style="1" customWidth="1"/>
    <col min="14598" max="14598" width="15.86328125" style="1" customWidth="1"/>
    <col min="14599" max="14599" width="17.73046875" style="1" customWidth="1"/>
    <col min="14600" max="14600" width="15.265625" style="1" customWidth="1"/>
    <col min="14601" max="14848" width="9.1328125" style="1"/>
    <col min="14849" max="14849" width="9" style="1" bestFit="1" customWidth="1"/>
    <col min="14850" max="14850" width="66.265625" style="1" customWidth="1"/>
    <col min="14851" max="14851" width="8.73046875" style="1" customWidth="1"/>
    <col min="14852" max="14852" width="15.3984375" style="1" customWidth="1"/>
    <col min="14853" max="14853" width="9.265625" style="1" customWidth="1"/>
    <col min="14854" max="14854" width="15.86328125" style="1" customWidth="1"/>
    <col min="14855" max="14855" width="17.73046875" style="1" customWidth="1"/>
    <col min="14856" max="14856" width="15.265625" style="1" customWidth="1"/>
    <col min="14857" max="15104" width="9.1328125" style="1"/>
    <col min="15105" max="15105" width="9" style="1" bestFit="1" customWidth="1"/>
    <col min="15106" max="15106" width="66.265625" style="1" customWidth="1"/>
    <col min="15107" max="15107" width="8.73046875" style="1" customWidth="1"/>
    <col min="15108" max="15108" width="15.3984375" style="1" customWidth="1"/>
    <col min="15109" max="15109" width="9.265625" style="1" customWidth="1"/>
    <col min="15110" max="15110" width="15.86328125" style="1" customWidth="1"/>
    <col min="15111" max="15111" width="17.73046875" style="1" customWidth="1"/>
    <col min="15112" max="15112" width="15.265625" style="1" customWidth="1"/>
    <col min="15113" max="15360" width="9.1328125" style="1"/>
    <col min="15361" max="15361" width="9" style="1" bestFit="1" customWidth="1"/>
    <col min="15362" max="15362" width="66.265625" style="1" customWidth="1"/>
    <col min="15363" max="15363" width="8.73046875" style="1" customWidth="1"/>
    <col min="15364" max="15364" width="15.3984375" style="1" customWidth="1"/>
    <col min="15365" max="15365" width="9.265625" style="1" customWidth="1"/>
    <col min="15366" max="15366" width="15.86328125" style="1" customWidth="1"/>
    <col min="15367" max="15367" width="17.73046875" style="1" customWidth="1"/>
    <col min="15368" max="15368" width="15.265625" style="1" customWidth="1"/>
    <col min="15369" max="15616" width="9.1328125" style="1"/>
    <col min="15617" max="15617" width="9" style="1" bestFit="1" customWidth="1"/>
    <col min="15618" max="15618" width="66.265625" style="1" customWidth="1"/>
    <col min="15619" max="15619" width="8.73046875" style="1" customWidth="1"/>
    <col min="15620" max="15620" width="15.3984375" style="1" customWidth="1"/>
    <col min="15621" max="15621" width="9.265625" style="1" customWidth="1"/>
    <col min="15622" max="15622" width="15.86328125" style="1" customWidth="1"/>
    <col min="15623" max="15623" width="17.73046875" style="1" customWidth="1"/>
    <col min="15624" max="15624" width="15.265625" style="1" customWidth="1"/>
    <col min="15625" max="15872" width="9.1328125" style="1"/>
    <col min="15873" max="15873" width="9" style="1" bestFit="1" customWidth="1"/>
    <col min="15874" max="15874" width="66.265625" style="1" customWidth="1"/>
    <col min="15875" max="15875" width="8.73046875" style="1" customWidth="1"/>
    <col min="15876" max="15876" width="15.3984375" style="1" customWidth="1"/>
    <col min="15877" max="15877" width="9.265625" style="1" customWidth="1"/>
    <col min="15878" max="15878" width="15.86328125" style="1" customWidth="1"/>
    <col min="15879" max="15879" width="17.73046875" style="1" customWidth="1"/>
    <col min="15880" max="15880" width="15.265625" style="1" customWidth="1"/>
    <col min="15881" max="16128" width="9.1328125" style="1"/>
    <col min="16129" max="16129" width="9" style="1" bestFit="1" customWidth="1"/>
    <col min="16130" max="16130" width="66.265625" style="1" customWidth="1"/>
    <col min="16131" max="16131" width="8.73046875" style="1" customWidth="1"/>
    <col min="16132" max="16132" width="15.3984375" style="1" customWidth="1"/>
    <col min="16133" max="16133" width="9.265625" style="1" customWidth="1"/>
    <col min="16134" max="16134" width="15.86328125" style="1" customWidth="1"/>
    <col min="16135" max="16135" width="17.73046875" style="1" customWidth="1"/>
    <col min="16136" max="16136" width="15.265625" style="1" customWidth="1"/>
    <col min="16137" max="16384" width="9.1328125" style="1"/>
  </cols>
  <sheetData>
    <row r="1" spans="1:11" ht="88.5" customHeight="1" x14ac:dyDescent="0.45">
      <c r="A1" s="133" t="s">
        <v>524</v>
      </c>
      <c r="B1" s="133"/>
      <c r="C1" s="133"/>
      <c r="D1" s="133"/>
      <c r="E1" s="133"/>
      <c r="F1" s="134" t="s">
        <v>522</v>
      </c>
      <c r="G1" s="134"/>
      <c r="H1" s="134"/>
      <c r="I1" s="134"/>
      <c r="J1" s="134"/>
      <c r="K1" s="132" t="s">
        <v>525</v>
      </c>
    </row>
    <row r="2" spans="1:11" s="6" customFormat="1" ht="39.75" thickBot="1" x14ac:dyDescent="0.5">
      <c r="A2" s="2"/>
      <c r="B2" s="3" t="s">
        <v>0</v>
      </c>
      <c r="C2" s="3"/>
      <c r="D2" s="4" t="s">
        <v>1</v>
      </c>
      <c r="E2" s="5"/>
      <c r="F2" s="62" t="s">
        <v>517</v>
      </c>
      <c r="G2" s="62" t="s">
        <v>518</v>
      </c>
      <c r="H2" s="62" t="s">
        <v>519</v>
      </c>
      <c r="I2" s="62" t="s">
        <v>520</v>
      </c>
      <c r="J2" s="70" t="s">
        <v>521</v>
      </c>
      <c r="K2" s="132"/>
    </row>
    <row r="3" spans="1:11" s="11" customFormat="1" ht="25.5" x14ac:dyDescent="0.45">
      <c r="A3" s="7" t="s">
        <v>2</v>
      </c>
      <c r="B3" s="8" t="s">
        <v>3</v>
      </c>
      <c r="C3" s="9" t="s">
        <v>4</v>
      </c>
      <c r="D3" s="71" t="s">
        <v>523</v>
      </c>
      <c r="E3" s="72" t="s">
        <v>5</v>
      </c>
      <c r="F3" s="49"/>
      <c r="G3" s="49"/>
      <c r="H3" s="49"/>
      <c r="I3" s="49"/>
      <c r="J3" s="97"/>
      <c r="K3" s="98"/>
    </row>
    <row r="4" spans="1:11" x14ac:dyDescent="0.45">
      <c r="A4" s="137" t="s">
        <v>6</v>
      </c>
      <c r="B4" s="138"/>
      <c r="C4" s="12"/>
      <c r="D4" s="64"/>
      <c r="E4" s="73"/>
      <c r="F4" s="86"/>
      <c r="G4" s="86"/>
      <c r="H4" s="86"/>
      <c r="I4" s="86"/>
      <c r="J4" s="86"/>
      <c r="K4" s="99"/>
    </row>
    <row r="5" spans="1:11" ht="26.25" x14ac:dyDescent="0.45">
      <c r="A5" s="15">
        <v>1</v>
      </c>
      <c r="B5" s="16" t="s">
        <v>7</v>
      </c>
      <c r="C5" s="17" t="s">
        <v>8</v>
      </c>
      <c r="D5" s="32">
        <v>360</v>
      </c>
      <c r="E5" s="74"/>
      <c r="F5" s="85">
        <f>IF($E$280&gt;=30000, $D5*$E5*0.95, 0)</f>
        <v>0</v>
      </c>
      <c r="G5" s="85">
        <f t="shared" ref="G5" si="0">IF($E$280&gt;=60000, $D5*$E5*0.9, 0)</f>
        <v>0</v>
      </c>
      <c r="H5" s="85">
        <f t="shared" ref="H5" si="1">IF($E$280&gt;=100000, $D5*$E5*0.85, 0)</f>
        <v>0</v>
      </c>
      <c r="I5" s="85">
        <f t="shared" ref="I5" si="2">IF($E$280&gt;=200000, $D5*$E5*0.8, 0)</f>
        <v>0</v>
      </c>
      <c r="J5" s="85">
        <f t="shared" ref="J5" si="3">IF($E$280&gt;=350000, $D5*$E5*0.75, 0)</f>
        <v>0</v>
      </c>
      <c r="K5" s="100">
        <v>468</v>
      </c>
    </row>
    <row r="6" spans="1:11" x14ac:dyDescent="0.45">
      <c r="A6" s="137" t="s">
        <v>9</v>
      </c>
      <c r="B6" s="138"/>
      <c r="C6" s="12"/>
      <c r="D6" s="64"/>
      <c r="E6" s="73"/>
      <c r="F6" s="86"/>
      <c r="G6" s="86"/>
      <c r="H6" s="86"/>
      <c r="I6" s="86"/>
      <c r="J6" s="86"/>
      <c r="K6" s="101"/>
    </row>
    <row r="7" spans="1:11" x14ac:dyDescent="0.4">
      <c r="A7" s="15">
        <v>1</v>
      </c>
      <c r="B7" s="18" t="s">
        <v>10</v>
      </c>
      <c r="C7" s="16" t="s">
        <v>11</v>
      </c>
      <c r="D7" s="19">
        <v>300</v>
      </c>
      <c r="E7" s="74"/>
      <c r="F7" s="85">
        <f>IF($E$280&gt;=30000, $D7*$E7*0.95, 0)</f>
        <v>0</v>
      </c>
      <c r="G7" s="85">
        <f>IF($E$280&gt;=60000, $D7*$E7*0.9, 0)</f>
        <v>0</v>
      </c>
      <c r="H7" s="85">
        <f>IF($E$280&gt;=100000, $D7*$E7*0.85, 0)</f>
        <v>0</v>
      </c>
      <c r="I7" s="85">
        <f>IF($E$280&gt;=200000, $D7*$E7*0.8, 0)</f>
        <v>0</v>
      </c>
      <c r="J7" s="85">
        <f>IF($E$280&gt;=350000, $D7*$E7*0.75, 0)</f>
        <v>0</v>
      </c>
      <c r="K7" s="100">
        <v>360</v>
      </c>
    </row>
    <row r="8" spans="1:11" x14ac:dyDescent="0.4">
      <c r="A8" s="15">
        <v>2</v>
      </c>
      <c r="B8" s="102" t="s">
        <v>475</v>
      </c>
      <c r="C8" s="16" t="s">
        <v>476</v>
      </c>
      <c r="D8" s="19">
        <v>600</v>
      </c>
      <c r="E8" s="74"/>
      <c r="F8" s="85">
        <f>IF($E$280&gt;=30000, $D8*$E8*0.95, 0)</f>
        <v>0</v>
      </c>
      <c r="G8" s="85">
        <f>IF($E$280&gt;=60000, $D8*$E8*0.9, 0)</f>
        <v>0</v>
      </c>
      <c r="H8" s="85">
        <f>IF($E$280&gt;=100000, $D8*$E8*0.85, 0)</f>
        <v>0</v>
      </c>
      <c r="I8" s="85">
        <f>IF($E$280&gt;=200000, $D8*$E8*0.8, 0)</f>
        <v>0</v>
      </c>
      <c r="J8" s="85">
        <f>IF($E$280&gt;=350000, $D8*$E8*0.75, 0)</f>
        <v>0</v>
      </c>
      <c r="K8" s="100">
        <v>750</v>
      </c>
    </row>
    <row r="9" spans="1:11" x14ac:dyDescent="0.4">
      <c r="A9" s="15">
        <v>3</v>
      </c>
      <c r="B9" s="18" t="s">
        <v>433</v>
      </c>
      <c r="C9" s="16" t="s">
        <v>434</v>
      </c>
      <c r="D9" s="19">
        <v>600</v>
      </c>
      <c r="E9" s="74"/>
      <c r="F9" s="85">
        <f>IF($E$280&gt;=30000, $D9*$E9*0.95, 0)</f>
        <v>0</v>
      </c>
      <c r="G9" s="85">
        <f>IF($E$280&gt;=60000, $D9*$E9*0.9, 0)</f>
        <v>0</v>
      </c>
      <c r="H9" s="85">
        <f>IF($E$280&gt;=100000, $D9*$E9*0.85, 0)</f>
        <v>0</v>
      </c>
      <c r="I9" s="85">
        <f>IF($E$280&gt;=200000, $D9*$E9*0.8, 0)</f>
        <v>0</v>
      </c>
      <c r="J9" s="85">
        <f>IF($E$280&gt;=350000, $D9*$E9*0.75, 0)</f>
        <v>0</v>
      </c>
      <c r="K9" s="100">
        <v>750</v>
      </c>
    </row>
    <row r="10" spans="1:11" x14ac:dyDescent="0.45">
      <c r="A10" s="15">
        <v>4</v>
      </c>
      <c r="B10" s="16" t="s">
        <v>12</v>
      </c>
      <c r="C10" s="16" t="s">
        <v>13</v>
      </c>
      <c r="D10" s="19">
        <v>600</v>
      </c>
      <c r="E10" s="74"/>
      <c r="F10" s="85">
        <f>IF($E$280&gt;=30000, $D10*$E10*0.95, 0)</f>
        <v>0</v>
      </c>
      <c r="G10" s="85">
        <f>IF($E$280&gt;=60000, $D10*$E10*0.9, 0)</f>
        <v>0</v>
      </c>
      <c r="H10" s="85">
        <f>IF($E$280&gt;=100000, $D10*$E10*0.85, 0)</f>
        <v>0</v>
      </c>
      <c r="I10" s="85">
        <f>IF($E$280&gt;=200000, $D10*$E10*0.8, 0)</f>
        <v>0</v>
      </c>
      <c r="J10" s="85">
        <f>IF($E$280&gt;=350000, $D10*$E10*0.75, 0)</f>
        <v>0</v>
      </c>
      <c r="K10" s="100">
        <v>750</v>
      </c>
    </row>
    <row r="11" spans="1:11" x14ac:dyDescent="0.45">
      <c r="A11" s="15">
        <v>5</v>
      </c>
      <c r="B11" s="16" t="s">
        <v>14</v>
      </c>
      <c r="C11" s="16" t="s">
        <v>15</v>
      </c>
      <c r="D11" s="19">
        <v>600</v>
      </c>
      <c r="E11" s="74"/>
      <c r="F11" s="85">
        <f>IF($E$280&gt;=30000, $D11*$E11*0.95, 0)</f>
        <v>0</v>
      </c>
      <c r="G11" s="85">
        <f>IF($E$280&gt;=60000, $D11*$E11*0.9, 0)</f>
        <v>0</v>
      </c>
      <c r="H11" s="85">
        <f>IF($E$280&gt;=100000, $D11*$E11*0.85, 0)</f>
        <v>0</v>
      </c>
      <c r="I11" s="85">
        <f>IF($E$280&gt;=200000, $D11*$E11*0.8, 0)</f>
        <v>0</v>
      </c>
      <c r="J11" s="85">
        <f>IF($E$280&gt;=350000, $D11*$E11*0.75, 0)</f>
        <v>0</v>
      </c>
      <c r="K11" s="100">
        <v>750</v>
      </c>
    </row>
    <row r="12" spans="1:11" x14ac:dyDescent="0.45">
      <c r="A12" s="15">
        <v>6</v>
      </c>
      <c r="B12" s="16" t="s">
        <v>16</v>
      </c>
      <c r="C12" s="16" t="s">
        <v>17</v>
      </c>
      <c r="D12" s="19">
        <v>600</v>
      </c>
      <c r="E12" s="74"/>
      <c r="F12" s="85">
        <f>IF($E$280&gt;=30000, $D12*$E12*0.95, 0)</f>
        <v>0</v>
      </c>
      <c r="G12" s="85">
        <f>IF($E$280&gt;=60000, $D12*$E12*0.9, 0)</f>
        <v>0</v>
      </c>
      <c r="H12" s="85">
        <f>IF($E$280&gt;=100000, $D12*$E12*0.85, 0)</f>
        <v>0</v>
      </c>
      <c r="I12" s="85">
        <f>IF($E$280&gt;=200000, $D12*$E12*0.8, 0)</f>
        <v>0</v>
      </c>
      <c r="J12" s="85">
        <f>IF($E$280&gt;=350000, $D12*$E12*0.75, 0)</f>
        <v>0</v>
      </c>
      <c r="K12" s="100">
        <v>750</v>
      </c>
    </row>
    <row r="13" spans="1:11" ht="26.25" x14ac:dyDescent="0.45">
      <c r="A13" s="15">
        <v>7</v>
      </c>
      <c r="B13" s="16" t="s">
        <v>18</v>
      </c>
      <c r="C13" s="16" t="s">
        <v>19</v>
      </c>
      <c r="D13" s="19">
        <v>600</v>
      </c>
      <c r="E13" s="74"/>
      <c r="F13" s="85">
        <f>IF($E$280&gt;=30000, $D13*$E13*0.95, 0)</f>
        <v>0</v>
      </c>
      <c r="G13" s="85">
        <f>IF($E$280&gt;=60000, $D13*$E13*0.9, 0)</f>
        <v>0</v>
      </c>
      <c r="H13" s="85">
        <f>IF($E$280&gt;=100000, $D13*$E13*0.85, 0)</f>
        <v>0</v>
      </c>
      <c r="I13" s="85">
        <f>IF($E$280&gt;=200000, $D13*$E13*0.8, 0)</f>
        <v>0</v>
      </c>
      <c r="J13" s="85">
        <f>IF($E$280&gt;=350000, $D13*$E13*0.75, 0)</f>
        <v>0</v>
      </c>
      <c r="K13" s="100">
        <v>750</v>
      </c>
    </row>
    <row r="14" spans="1:11" x14ac:dyDescent="0.45">
      <c r="A14" s="15">
        <v>8</v>
      </c>
      <c r="B14" s="16" t="s">
        <v>435</v>
      </c>
      <c r="C14" s="16" t="s">
        <v>436</v>
      </c>
      <c r="D14" s="19">
        <v>600</v>
      </c>
      <c r="E14" s="74"/>
      <c r="F14" s="85">
        <f>IF($E$280&gt;=30000, $D14*$E14*0.95, 0)</f>
        <v>0</v>
      </c>
      <c r="G14" s="85">
        <f>IF($E$280&gt;=60000, $D14*$E14*0.9, 0)</f>
        <v>0</v>
      </c>
      <c r="H14" s="85">
        <f>IF($E$280&gt;=100000, $D14*$E14*0.85, 0)</f>
        <v>0</v>
      </c>
      <c r="I14" s="85">
        <f>IF($E$280&gt;=200000, $D14*$E14*0.8, 0)</f>
        <v>0</v>
      </c>
      <c r="J14" s="85">
        <f>IF($E$280&gt;=350000, $D14*$E14*0.75, 0)</f>
        <v>0</v>
      </c>
      <c r="K14" s="100">
        <v>750</v>
      </c>
    </row>
    <row r="15" spans="1:11" x14ac:dyDescent="0.45">
      <c r="A15" s="15">
        <v>9</v>
      </c>
      <c r="B15" s="16" t="s">
        <v>20</v>
      </c>
      <c r="C15" s="16" t="s">
        <v>21</v>
      </c>
      <c r="D15" s="19">
        <v>600</v>
      </c>
      <c r="E15" s="74"/>
      <c r="F15" s="85">
        <f>IF($E$280&gt;=30000, $D15*$E15*0.95, 0)</f>
        <v>0</v>
      </c>
      <c r="G15" s="85">
        <f>IF($E$280&gt;=60000, $D15*$E15*0.9, 0)</f>
        <v>0</v>
      </c>
      <c r="H15" s="85">
        <f>IF($E$280&gt;=100000, $D15*$E15*0.85, 0)</f>
        <v>0</v>
      </c>
      <c r="I15" s="85">
        <f>IF($E$280&gt;=200000, $D15*$E15*0.8, 0)</f>
        <v>0</v>
      </c>
      <c r="J15" s="85">
        <f>IF($E$280&gt;=350000, $D15*$E15*0.75, 0)</f>
        <v>0</v>
      </c>
      <c r="K15" s="100">
        <v>750</v>
      </c>
    </row>
    <row r="16" spans="1:11" x14ac:dyDescent="0.45">
      <c r="A16" s="15">
        <v>10</v>
      </c>
      <c r="B16" s="16" t="s">
        <v>22</v>
      </c>
      <c r="C16" s="16" t="s">
        <v>23</v>
      </c>
      <c r="D16" s="19">
        <v>600</v>
      </c>
      <c r="E16" s="74"/>
      <c r="F16" s="85">
        <f>IF($E$280&gt;=30000, $D16*$E16*0.95, 0)</f>
        <v>0</v>
      </c>
      <c r="G16" s="85">
        <f>IF($E$280&gt;=60000, $D16*$E16*0.9, 0)</f>
        <v>0</v>
      </c>
      <c r="H16" s="85">
        <f>IF($E$280&gt;=100000, $D16*$E16*0.85, 0)</f>
        <v>0</v>
      </c>
      <c r="I16" s="85">
        <f>IF($E$280&gt;=200000, $D16*$E16*0.8, 0)</f>
        <v>0</v>
      </c>
      <c r="J16" s="85">
        <f>IF($E$280&gt;=350000, $D16*$E16*0.75, 0)</f>
        <v>0</v>
      </c>
      <c r="K16" s="100">
        <v>750</v>
      </c>
    </row>
    <row r="17" spans="1:12" x14ac:dyDescent="0.45">
      <c r="A17" s="15">
        <v>11</v>
      </c>
      <c r="B17" s="16" t="s">
        <v>437</v>
      </c>
      <c r="C17" s="16" t="s">
        <v>438</v>
      </c>
      <c r="D17" s="19">
        <v>600</v>
      </c>
      <c r="E17" s="74"/>
      <c r="F17" s="85">
        <f>IF($E$280&gt;=30000, $D17*$E17*0.95, 0)</f>
        <v>0</v>
      </c>
      <c r="G17" s="85">
        <f>IF($E$280&gt;=60000, $D17*$E17*0.9, 0)</f>
        <v>0</v>
      </c>
      <c r="H17" s="85">
        <f>IF($E$280&gt;=100000, $D17*$E17*0.85, 0)</f>
        <v>0</v>
      </c>
      <c r="I17" s="85">
        <f>IF($E$280&gt;=200000, $D17*$E17*0.8, 0)</f>
        <v>0</v>
      </c>
      <c r="J17" s="85">
        <f>IF($E$280&gt;=350000, $D17*$E17*0.75, 0)</f>
        <v>0</v>
      </c>
      <c r="K17" s="100">
        <v>750</v>
      </c>
    </row>
    <row r="18" spans="1:12" x14ac:dyDescent="0.45">
      <c r="A18" s="15">
        <v>12</v>
      </c>
      <c r="B18" s="16" t="s">
        <v>24</v>
      </c>
      <c r="C18" s="16" t="s">
        <v>25</v>
      </c>
      <c r="D18" s="19">
        <v>120</v>
      </c>
      <c r="E18" s="74"/>
      <c r="F18" s="85">
        <f>IF($E$280&gt;=30000, $D18*$E18*0.95, 0)</f>
        <v>0</v>
      </c>
      <c r="G18" s="85">
        <f>IF($E$280&gt;=60000, $D18*$E18*0.9, 0)</f>
        <v>0</v>
      </c>
      <c r="H18" s="85">
        <f>IF($E$280&gt;=100000, $D18*$E18*0.85, 0)</f>
        <v>0</v>
      </c>
      <c r="I18" s="85">
        <f>IF($E$280&gt;=200000, $D18*$E18*0.8, 0)</f>
        <v>0</v>
      </c>
      <c r="J18" s="85">
        <f>IF($E$280&gt;=350000, $D18*$E18*0.75, 0)</f>
        <v>0</v>
      </c>
      <c r="K18" s="100">
        <v>150</v>
      </c>
    </row>
    <row r="19" spans="1:12" x14ac:dyDescent="0.45">
      <c r="A19" s="15">
        <v>13</v>
      </c>
      <c r="B19" s="16" t="s">
        <v>26</v>
      </c>
      <c r="C19" s="16" t="s">
        <v>27</v>
      </c>
      <c r="D19" s="19">
        <v>120</v>
      </c>
      <c r="E19" s="74"/>
      <c r="F19" s="85">
        <f>IF($E$280&gt;=30000, $D19*$E19*0.95, 0)</f>
        <v>0</v>
      </c>
      <c r="G19" s="85">
        <f>IF($E$280&gt;=60000, $D19*$E19*0.9, 0)</f>
        <v>0</v>
      </c>
      <c r="H19" s="85">
        <f>IF($E$280&gt;=100000, $D19*$E19*0.85, 0)</f>
        <v>0</v>
      </c>
      <c r="I19" s="85">
        <f>IF($E$280&gt;=200000, $D19*$E19*0.8, 0)</f>
        <v>0</v>
      </c>
      <c r="J19" s="85">
        <f>IF($E$280&gt;=350000, $D19*$E19*0.75, 0)</f>
        <v>0</v>
      </c>
      <c r="K19" s="100">
        <v>150</v>
      </c>
    </row>
    <row r="20" spans="1:12" x14ac:dyDescent="0.45">
      <c r="A20" s="15">
        <v>14</v>
      </c>
      <c r="B20" s="29" t="s">
        <v>492</v>
      </c>
      <c r="C20" s="29" t="s">
        <v>493</v>
      </c>
      <c r="D20" s="19">
        <v>90</v>
      </c>
      <c r="E20" s="75"/>
      <c r="F20" s="85">
        <f>IF($E$280&gt;=30000, $D20*$E20*0.95, 0)</f>
        <v>0</v>
      </c>
      <c r="G20" s="85">
        <f>IF($E$280&gt;=60000, $D20*$E20*0.9, 0)</f>
        <v>0</v>
      </c>
      <c r="H20" s="85">
        <f>IF($E$280&gt;=100000, $D20*$E20*0.85, 0)</f>
        <v>0</v>
      </c>
      <c r="I20" s="85">
        <f>IF($E$280&gt;=200000, $D20*$E20*0.8, 0)</f>
        <v>0</v>
      </c>
      <c r="J20" s="85">
        <f>IF($E$280&gt;=350000, $D20*$E20*0.75, 0)</f>
        <v>0</v>
      </c>
      <c r="K20" s="100">
        <v>150</v>
      </c>
      <c r="L20" s="61"/>
    </row>
    <row r="21" spans="1:12" x14ac:dyDescent="0.45">
      <c r="A21" s="15">
        <v>15</v>
      </c>
      <c r="B21" s="29" t="s">
        <v>494</v>
      </c>
      <c r="C21" s="29" t="s">
        <v>495</v>
      </c>
      <c r="D21" s="19">
        <v>60</v>
      </c>
      <c r="E21" s="75"/>
      <c r="F21" s="85">
        <f>IF($E$280&gt;=30000, $D21*$E21*0.95, 0)</f>
        <v>0</v>
      </c>
      <c r="G21" s="85">
        <f>IF($E$280&gt;=60000, $D21*$E21*0.9, 0)</f>
        <v>0</v>
      </c>
      <c r="H21" s="85">
        <f>IF($E$280&gt;=100000, $D21*$E21*0.85, 0)</f>
        <v>0</v>
      </c>
      <c r="I21" s="85">
        <f>IF($E$280&gt;=200000, $D21*$E21*0.8, 0)</f>
        <v>0</v>
      </c>
      <c r="J21" s="85">
        <f>IF($E$280&gt;=350000, $D21*$E21*0.75, 0)</f>
        <v>0</v>
      </c>
      <c r="K21" s="100">
        <v>80</v>
      </c>
      <c r="L21" s="61"/>
    </row>
    <row r="22" spans="1:12" x14ac:dyDescent="0.45">
      <c r="A22" s="15">
        <v>16</v>
      </c>
      <c r="B22" s="29" t="s">
        <v>496</v>
      </c>
      <c r="C22" s="29" t="s">
        <v>497</v>
      </c>
      <c r="D22" s="19">
        <v>30</v>
      </c>
      <c r="E22" s="75"/>
      <c r="F22" s="85">
        <f>IF($E$280&gt;=30000, $D22*$E22*0.95, 0)</f>
        <v>0</v>
      </c>
      <c r="G22" s="85">
        <f>IF($E$280&gt;=60000, $D22*$E22*0.9, 0)</f>
        <v>0</v>
      </c>
      <c r="H22" s="85">
        <f>IF($E$280&gt;=100000, $D22*$E22*0.85, 0)</f>
        <v>0</v>
      </c>
      <c r="I22" s="85">
        <f>IF($E$280&gt;=200000, $D22*$E22*0.8, 0)</f>
        <v>0</v>
      </c>
      <c r="J22" s="85">
        <f>IF($E$280&gt;=350000, $D22*$E22*0.75, 0)</f>
        <v>0</v>
      </c>
      <c r="K22" s="100">
        <v>50</v>
      </c>
      <c r="L22" s="61"/>
    </row>
    <row r="23" spans="1:12" x14ac:dyDescent="0.45">
      <c r="A23" s="15">
        <v>17</v>
      </c>
      <c r="B23" s="29" t="s">
        <v>498</v>
      </c>
      <c r="C23" s="29" t="s">
        <v>499</v>
      </c>
      <c r="D23" s="19">
        <v>15</v>
      </c>
      <c r="E23" s="75"/>
      <c r="F23" s="85">
        <f>IF($E$280&gt;=30000, $D23*$E23*0.95, 0)</f>
        <v>0</v>
      </c>
      <c r="G23" s="85">
        <f>IF($E$280&gt;=60000, $D23*$E23*0.9, 0)</f>
        <v>0</v>
      </c>
      <c r="H23" s="85">
        <f>IF($E$280&gt;=100000, $D23*$E23*0.85, 0)</f>
        <v>0</v>
      </c>
      <c r="I23" s="85">
        <f>IF($E$280&gt;=200000, $D23*$E23*0.8, 0)</f>
        <v>0</v>
      </c>
      <c r="J23" s="85">
        <f>IF($E$280&gt;=350000, $D23*$E23*0.75, 0)</f>
        <v>0</v>
      </c>
      <c r="K23" s="100">
        <v>25</v>
      </c>
      <c r="L23" s="61"/>
    </row>
    <row r="24" spans="1:12" x14ac:dyDescent="0.45">
      <c r="A24" s="137" t="s">
        <v>28</v>
      </c>
      <c r="B24" s="138"/>
      <c r="C24" s="12"/>
      <c r="D24" s="64"/>
      <c r="E24" s="73"/>
      <c r="F24" s="86"/>
      <c r="G24" s="86"/>
      <c r="H24" s="86"/>
      <c r="I24" s="86"/>
      <c r="J24" s="86"/>
      <c r="K24" s="101"/>
    </row>
    <row r="25" spans="1:12" x14ac:dyDescent="0.45">
      <c r="A25" s="15">
        <v>1</v>
      </c>
      <c r="B25" s="16" t="s">
        <v>29</v>
      </c>
      <c r="C25" s="17" t="s">
        <v>30</v>
      </c>
      <c r="D25" s="32">
        <v>550</v>
      </c>
      <c r="E25" s="74"/>
      <c r="F25" s="85">
        <f>IF($E$280&gt;=30000, $D25*$E25*0.95, 0)</f>
        <v>0</v>
      </c>
      <c r="G25" s="85">
        <f>IF($E$280&gt;=60000, $D25*$E25*0.9, 0)</f>
        <v>0</v>
      </c>
      <c r="H25" s="85">
        <f>IF($E$280&gt;=100000, $D25*$E25*0.85, 0)</f>
        <v>0</v>
      </c>
      <c r="I25" s="85">
        <f>IF($E$280&gt;=200000, $D25*$E25*0.8, 0)</f>
        <v>0</v>
      </c>
      <c r="J25" s="85">
        <f>IF($E$280&gt;=350000, $D25*$E25*0.75, 0)</f>
        <v>0</v>
      </c>
      <c r="K25" s="100">
        <v>750</v>
      </c>
    </row>
    <row r="26" spans="1:12" x14ac:dyDescent="0.45">
      <c r="A26" s="137" t="s">
        <v>31</v>
      </c>
      <c r="B26" s="138"/>
      <c r="C26" s="12"/>
      <c r="D26" s="64"/>
      <c r="E26" s="73"/>
      <c r="F26" s="86"/>
      <c r="G26" s="86"/>
      <c r="H26" s="86"/>
      <c r="I26" s="86"/>
      <c r="J26" s="86"/>
      <c r="K26" s="101"/>
    </row>
    <row r="27" spans="1:12" x14ac:dyDescent="0.45">
      <c r="A27" s="15">
        <v>1</v>
      </c>
      <c r="B27" s="16" t="s">
        <v>32</v>
      </c>
      <c r="C27" s="17" t="s">
        <v>33</v>
      </c>
      <c r="D27" s="32">
        <v>500</v>
      </c>
      <c r="E27" s="74"/>
      <c r="F27" s="85">
        <f>IF($E$280&gt;=30000, $D27*$E27*0.95, 0)</f>
        <v>0</v>
      </c>
      <c r="G27" s="85">
        <f>IF($E$280&gt;=60000, $D27*$E27*0.9, 0)</f>
        <v>0</v>
      </c>
      <c r="H27" s="85">
        <f>IF($E$280&gt;=100000, $D27*$E27*0.85, 0)</f>
        <v>0</v>
      </c>
      <c r="I27" s="85">
        <f>IF($E$280&gt;=200000, $D27*$E27*0.8, 0)</f>
        <v>0</v>
      </c>
      <c r="J27" s="85">
        <f>IF($E$280&gt;=350000, $D27*$E27*0.75, 0)</f>
        <v>0</v>
      </c>
      <c r="K27" s="100">
        <v>650</v>
      </c>
    </row>
    <row r="28" spans="1:12" x14ac:dyDescent="0.45">
      <c r="A28" s="15">
        <v>2</v>
      </c>
      <c r="B28" s="16" t="s">
        <v>34</v>
      </c>
      <c r="C28" s="17" t="s">
        <v>35</v>
      </c>
      <c r="D28" s="32">
        <v>500</v>
      </c>
      <c r="E28" s="74"/>
      <c r="F28" s="85">
        <f>IF($E$280&gt;=30000, $D28*$E28*0.95, 0)</f>
        <v>0</v>
      </c>
      <c r="G28" s="85">
        <f>IF($E$280&gt;=60000, $D28*$E28*0.9, 0)</f>
        <v>0</v>
      </c>
      <c r="H28" s="85">
        <f>IF($E$280&gt;=100000, $D28*$E28*0.85, 0)</f>
        <v>0</v>
      </c>
      <c r="I28" s="85">
        <f>IF($E$280&gt;=200000, $D28*$E28*0.8, 0)</f>
        <v>0</v>
      </c>
      <c r="J28" s="85">
        <f>IF($E$280&gt;=350000, $D28*$E28*0.75, 0)</f>
        <v>0</v>
      </c>
      <c r="K28" s="100">
        <v>650</v>
      </c>
    </row>
    <row r="29" spans="1:12" x14ac:dyDescent="0.45">
      <c r="A29" s="15">
        <v>3</v>
      </c>
      <c r="B29" s="16" t="s">
        <v>36</v>
      </c>
      <c r="C29" s="17" t="s">
        <v>37</v>
      </c>
      <c r="D29" s="32">
        <v>500</v>
      </c>
      <c r="E29" s="74"/>
      <c r="F29" s="85">
        <f>IF($E$280&gt;=30000, $D29*$E29*0.95, 0)</f>
        <v>0</v>
      </c>
      <c r="G29" s="85">
        <f>IF($E$280&gt;=60000, $D29*$E29*0.9, 0)</f>
        <v>0</v>
      </c>
      <c r="H29" s="85">
        <f>IF($E$280&gt;=100000, $D29*$E29*0.85, 0)</f>
        <v>0</v>
      </c>
      <c r="I29" s="85">
        <f>IF($E$280&gt;=200000, $D29*$E29*0.8, 0)</f>
        <v>0</v>
      </c>
      <c r="J29" s="85">
        <f>IF($E$280&gt;=350000, $D29*$E29*0.75, 0)</f>
        <v>0</v>
      </c>
      <c r="K29" s="100">
        <v>650</v>
      </c>
    </row>
    <row r="30" spans="1:12" x14ac:dyDescent="0.45">
      <c r="A30" s="137" t="s">
        <v>38</v>
      </c>
      <c r="B30" s="138"/>
      <c r="C30" s="12"/>
      <c r="D30" s="64"/>
      <c r="E30" s="73"/>
      <c r="F30" s="86"/>
      <c r="G30" s="86"/>
      <c r="H30" s="86"/>
      <c r="I30" s="86"/>
      <c r="J30" s="86"/>
      <c r="K30" s="101"/>
    </row>
    <row r="31" spans="1:12" x14ac:dyDescent="0.45">
      <c r="A31" s="15">
        <v>1</v>
      </c>
      <c r="B31" s="16" t="s">
        <v>39</v>
      </c>
      <c r="C31" s="17" t="s">
        <v>40</v>
      </c>
      <c r="D31" s="32">
        <v>950</v>
      </c>
      <c r="E31" s="74"/>
      <c r="F31" s="85">
        <f>IF($E$280&gt;=30000, $D31*$E31*0.95, 0)</f>
        <v>0</v>
      </c>
      <c r="G31" s="85">
        <f>IF($E$280&gt;=60000, $D31*$E31*0.9, 0)</f>
        <v>0</v>
      </c>
      <c r="H31" s="85">
        <f>IF($E$280&gt;=100000, $D31*$E31*0.85, 0)</f>
        <v>0</v>
      </c>
      <c r="I31" s="85">
        <f>IF($E$280&gt;=200000, $D31*$E31*0.8, 0)</f>
        <v>0</v>
      </c>
      <c r="J31" s="85">
        <f>IF($E$280&gt;=350000, $D31*$E31*0.75, 0)</f>
        <v>0</v>
      </c>
      <c r="K31" s="100">
        <v>1200</v>
      </c>
    </row>
    <row r="32" spans="1:12" x14ac:dyDescent="0.45">
      <c r="A32" s="15">
        <v>2</v>
      </c>
      <c r="B32" s="16" t="s">
        <v>41</v>
      </c>
      <c r="C32" s="17" t="s">
        <v>42</v>
      </c>
      <c r="D32" s="32">
        <v>950</v>
      </c>
      <c r="E32" s="74"/>
      <c r="F32" s="85">
        <f>IF($E$280&gt;=30000, $D32*$E32*0.95, 0)</f>
        <v>0</v>
      </c>
      <c r="G32" s="85">
        <f>IF($E$280&gt;=60000, $D32*$E32*0.9, 0)</f>
        <v>0</v>
      </c>
      <c r="H32" s="85">
        <f>IF($E$280&gt;=100000, $D32*$E32*0.85, 0)</f>
        <v>0</v>
      </c>
      <c r="I32" s="85">
        <f>IF($E$280&gt;=200000, $D32*$E32*0.8, 0)</f>
        <v>0</v>
      </c>
      <c r="J32" s="85">
        <f>IF($E$280&gt;=350000, $D32*$E32*0.75, 0)</f>
        <v>0</v>
      </c>
      <c r="K32" s="100">
        <v>1200</v>
      </c>
    </row>
    <row r="33" spans="1:11" x14ac:dyDescent="0.45">
      <c r="A33" s="15">
        <v>3</v>
      </c>
      <c r="B33" s="16" t="s">
        <v>43</v>
      </c>
      <c r="C33" s="17" t="s">
        <v>44</v>
      </c>
      <c r="D33" s="32">
        <v>950</v>
      </c>
      <c r="E33" s="74"/>
      <c r="F33" s="85">
        <f>IF($E$280&gt;=30000, $D33*$E33*0.95, 0)</f>
        <v>0</v>
      </c>
      <c r="G33" s="85">
        <f>IF($E$280&gt;=60000, $D33*$E33*0.9, 0)</f>
        <v>0</v>
      </c>
      <c r="H33" s="85">
        <f>IF($E$280&gt;=100000, $D33*$E33*0.85, 0)</f>
        <v>0</v>
      </c>
      <c r="I33" s="85">
        <f>IF($E$280&gt;=200000, $D33*$E33*0.8, 0)</f>
        <v>0</v>
      </c>
      <c r="J33" s="85">
        <f>IF($E$280&gt;=350000, $D33*$E33*0.75, 0)</f>
        <v>0</v>
      </c>
      <c r="K33" s="100">
        <v>1200</v>
      </c>
    </row>
    <row r="34" spans="1:11" x14ac:dyDescent="0.45">
      <c r="A34" s="15">
        <v>4</v>
      </c>
      <c r="B34" s="16" t="s">
        <v>439</v>
      </c>
      <c r="C34" s="17" t="s">
        <v>440</v>
      </c>
      <c r="D34" s="32">
        <v>950</v>
      </c>
      <c r="E34" s="74"/>
      <c r="F34" s="85">
        <f>IF($E$280&gt;=30000, $D34*$E34*0.95, 0)</f>
        <v>0</v>
      </c>
      <c r="G34" s="85">
        <f>IF($E$280&gt;=60000, $D34*$E34*0.9, 0)</f>
        <v>0</v>
      </c>
      <c r="H34" s="85">
        <f>IF($E$280&gt;=100000, $D34*$E34*0.85, 0)</f>
        <v>0</v>
      </c>
      <c r="I34" s="85">
        <f>IF($E$280&gt;=200000, $D34*$E34*0.8, 0)</f>
        <v>0</v>
      </c>
      <c r="J34" s="85">
        <f>IF($E$280&gt;=350000, $D34*$E34*0.75, 0)</f>
        <v>0</v>
      </c>
      <c r="K34" s="100">
        <v>1200</v>
      </c>
    </row>
    <row r="35" spans="1:11" ht="26.25" x14ac:dyDescent="0.45">
      <c r="A35" s="15">
        <v>5</v>
      </c>
      <c r="B35" s="16" t="s">
        <v>45</v>
      </c>
      <c r="C35" s="17" t="s">
        <v>46</v>
      </c>
      <c r="D35" s="32">
        <v>1000</v>
      </c>
      <c r="E35" s="74"/>
      <c r="F35" s="85">
        <f>IF($E$280&gt;=30000, $D35*$E35*0.95, 0)</f>
        <v>0</v>
      </c>
      <c r="G35" s="85">
        <f>IF($E$280&gt;=60000, $D35*$E35*0.9, 0)</f>
        <v>0</v>
      </c>
      <c r="H35" s="85">
        <f>IF($E$280&gt;=100000, $D35*$E35*0.85, 0)</f>
        <v>0</v>
      </c>
      <c r="I35" s="85">
        <f>IF($E$280&gt;=200000, $D35*$E35*0.8, 0)</f>
        <v>0</v>
      </c>
      <c r="J35" s="85">
        <f>IF($E$280&gt;=350000, $D35*$E35*0.75, 0)</f>
        <v>0</v>
      </c>
      <c r="K35" s="100">
        <v>1300</v>
      </c>
    </row>
    <row r="36" spans="1:11" ht="26.25" x14ac:dyDescent="0.45">
      <c r="A36" s="15">
        <v>6</v>
      </c>
      <c r="B36" s="16" t="s">
        <v>47</v>
      </c>
      <c r="C36" s="17" t="s">
        <v>48</v>
      </c>
      <c r="D36" s="32">
        <v>1000</v>
      </c>
      <c r="E36" s="74"/>
      <c r="F36" s="85">
        <f>IF($E$280&gt;=30000, $D36*$E36*0.95, 0)</f>
        <v>0</v>
      </c>
      <c r="G36" s="85">
        <f>IF($E$280&gt;=60000, $D36*$E36*0.9, 0)</f>
        <v>0</v>
      </c>
      <c r="H36" s="85">
        <f>IF($E$280&gt;=100000, $D36*$E36*0.85, 0)</f>
        <v>0</v>
      </c>
      <c r="I36" s="85">
        <f>IF($E$280&gt;=200000, $D36*$E36*0.8, 0)</f>
        <v>0</v>
      </c>
      <c r="J36" s="85">
        <f>IF($E$280&gt;=350000, $D36*$E36*0.75, 0)</f>
        <v>0</v>
      </c>
      <c r="K36" s="100">
        <v>1300</v>
      </c>
    </row>
    <row r="37" spans="1:11" ht="26.25" x14ac:dyDescent="0.45">
      <c r="A37" s="15">
        <v>7</v>
      </c>
      <c r="B37" s="21" t="s">
        <v>49</v>
      </c>
      <c r="C37" s="17" t="s">
        <v>50</v>
      </c>
      <c r="D37" s="32">
        <v>1000</v>
      </c>
      <c r="E37" s="74"/>
      <c r="F37" s="85">
        <f>IF($E$280&gt;=30000, $D37*$E37*0.95, 0)</f>
        <v>0</v>
      </c>
      <c r="G37" s="85">
        <f>IF($E$280&gt;=60000, $D37*$E37*0.9, 0)</f>
        <v>0</v>
      </c>
      <c r="H37" s="85">
        <f>IF($E$280&gt;=100000, $D37*$E37*0.85, 0)</f>
        <v>0</v>
      </c>
      <c r="I37" s="85">
        <f>IF($E$280&gt;=200000, $D37*$E37*0.8, 0)</f>
        <v>0</v>
      </c>
      <c r="J37" s="85">
        <f>IF($E$280&gt;=350000, $D37*$E37*0.75, 0)</f>
        <v>0</v>
      </c>
      <c r="K37" s="100">
        <v>1300</v>
      </c>
    </row>
    <row r="38" spans="1:11" ht="26.25" x14ac:dyDescent="0.45">
      <c r="A38" s="15">
        <v>8</v>
      </c>
      <c r="B38" s="16" t="s">
        <v>51</v>
      </c>
      <c r="C38" s="17" t="s">
        <v>52</v>
      </c>
      <c r="D38" s="32">
        <v>1000</v>
      </c>
      <c r="E38" s="74"/>
      <c r="F38" s="85">
        <f>IF($E$280&gt;=30000, $D38*$E38*0.95, 0)</f>
        <v>0</v>
      </c>
      <c r="G38" s="85">
        <f>IF($E$280&gt;=60000, $D38*$E38*0.9, 0)</f>
        <v>0</v>
      </c>
      <c r="H38" s="85">
        <f>IF($E$280&gt;=100000, $D38*$E38*0.85, 0)</f>
        <v>0</v>
      </c>
      <c r="I38" s="85">
        <f>IF($E$280&gt;=200000, $D38*$E38*0.8, 0)</f>
        <v>0</v>
      </c>
      <c r="J38" s="85">
        <f>IF($E$280&gt;=350000, $D38*$E38*0.75, 0)</f>
        <v>0</v>
      </c>
      <c r="K38" s="100">
        <v>1300</v>
      </c>
    </row>
    <row r="39" spans="1:11" ht="26.25" x14ac:dyDescent="0.45">
      <c r="A39" s="15">
        <v>9</v>
      </c>
      <c r="B39" s="16" t="s">
        <v>441</v>
      </c>
      <c r="C39" s="17" t="s">
        <v>442</v>
      </c>
      <c r="D39" s="32">
        <v>1000</v>
      </c>
      <c r="E39" s="74"/>
      <c r="F39" s="85">
        <f>IF($E$280&gt;=30000, $D39*$E39*0.95, 0)</f>
        <v>0</v>
      </c>
      <c r="G39" s="85">
        <f>IF($E$280&gt;=60000, $D39*$E39*0.9, 0)</f>
        <v>0</v>
      </c>
      <c r="H39" s="85">
        <f>IF($E$280&gt;=100000, $D39*$E39*0.85, 0)</f>
        <v>0</v>
      </c>
      <c r="I39" s="85">
        <f>IF($E$280&gt;=200000, $D39*$E39*0.8, 0)</f>
        <v>0</v>
      </c>
      <c r="J39" s="85">
        <f>IF($E$280&gt;=350000, $D39*$E39*0.75, 0)</f>
        <v>0</v>
      </c>
      <c r="K39" s="100">
        <v>1300</v>
      </c>
    </row>
    <row r="40" spans="1:11" x14ac:dyDescent="0.45">
      <c r="A40" s="15">
        <v>10</v>
      </c>
      <c r="B40" s="16" t="s">
        <v>468</v>
      </c>
      <c r="C40" s="17" t="s">
        <v>469</v>
      </c>
      <c r="D40" s="32">
        <v>1000</v>
      </c>
      <c r="E40" s="74"/>
      <c r="F40" s="85">
        <f>IF($E$280&gt;=30000, $D40*$E40*0.95, 0)</f>
        <v>0</v>
      </c>
      <c r="G40" s="85">
        <f>IF($E$280&gt;=60000, $D40*$E40*0.9, 0)</f>
        <v>0</v>
      </c>
      <c r="H40" s="85">
        <f>IF($E$280&gt;=100000, $D40*$E40*0.85, 0)</f>
        <v>0</v>
      </c>
      <c r="I40" s="85">
        <f>IF($E$280&gt;=200000, $D40*$E40*0.8, 0)</f>
        <v>0</v>
      </c>
      <c r="J40" s="85">
        <f>IF($E$280&gt;=350000, $D40*$E40*0.75, 0)</f>
        <v>0</v>
      </c>
      <c r="K40" s="100">
        <v>1300</v>
      </c>
    </row>
    <row r="41" spans="1:11" ht="26.25" x14ac:dyDescent="0.45">
      <c r="A41" s="15">
        <v>11</v>
      </c>
      <c r="B41" s="16" t="s">
        <v>53</v>
      </c>
      <c r="C41" s="17" t="s">
        <v>54</v>
      </c>
      <c r="D41" s="32">
        <v>1000</v>
      </c>
      <c r="E41" s="74"/>
      <c r="F41" s="85">
        <f>IF($E$280&gt;=30000, $D41*$E41*0.95, 0)</f>
        <v>0</v>
      </c>
      <c r="G41" s="85">
        <f>IF($E$280&gt;=60000, $D41*$E41*0.9, 0)</f>
        <v>0</v>
      </c>
      <c r="H41" s="85">
        <f>IF($E$280&gt;=100000, $D41*$E41*0.85, 0)</f>
        <v>0</v>
      </c>
      <c r="I41" s="85">
        <f>IF($E$280&gt;=200000, $D41*$E41*0.8, 0)</f>
        <v>0</v>
      </c>
      <c r="J41" s="85">
        <f>IF($E$280&gt;=350000, $D41*$E41*0.75, 0)</f>
        <v>0</v>
      </c>
      <c r="K41" s="100">
        <v>1300</v>
      </c>
    </row>
    <row r="42" spans="1:11" ht="26.25" x14ac:dyDescent="0.45">
      <c r="A42" s="15">
        <v>12</v>
      </c>
      <c r="B42" s="16" t="s">
        <v>55</v>
      </c>
      <c r="C42" s="17" t="s">
        <v>56</v>
      </c>
      <c r="D42" s="32">
        <v>1000</v>
      </c>
      <c r="E42" s="74"/>
      <c r="F42" s="85">
        <f>IF($E$280&gt;=30000, $D42*$E42*0.95, 0)</f>
        <v>0</v>
      </c>
      <c r="G42" s="85">
        <f>IF($E$280&gt;=60000, $D42*$E42*0.9, 0)</f>
        <v>0</v>
      </c>
      <c r="H42" s="85">
        <f>IF($E$280&gt;=100000, $D42*$E42*0.85, 0)</f>
        <v>0</v>
      </c>
      <c r="I42" s="85">
        <f>IF($E$280&gt;=200000, $D42*$E42*0.8, 0)</f>
        <v>0</v>
      </c>
      <c r="J42" s="85">
        <f>IF($E$280&gt;=350000, $D42*$E42*0.75, 0)</f>
        <v>0</v>
      </c>
      <c r="K42" s="100">
        <v>1300</v>
      </c>
    </row>
    <row r="43" spans="1:11" ht="26.25" x14ac:dyDescent="0.45">
      <c r="A43" s="15">
        <v>13</v>
      </c>
      <c r="B43" s="16" t="s">
        <v>57</v>
      </c>
      <c r="C43" s="17" t="s">
        <v>58</v>
      </c>
      <c r="D43" s="32">
        <v>1000</v>
      </c>
      <c r="E43" s="74"/>
      <c r="F43" s="85">
        <f>IF($E$280&gt;=30000, $D43*$E43*0.95, 0)</f>
        <v>0</v>
      </c>
      <c r="G43" s="85">
        <f>IF($E$280&gt;=60000, $D43*$E43*0.9, 0)</f>
        <v>0</v>
      </c>
      <c r="H43" s="85">
        <f>IF($E$280&gt;=100000, $D43*$E43*0.85, 0)</f>
        <v>0</v>
      </c>
      <c r="I43" s="85">
        <f>IF($E$280&gt;=200000, $D43*$E43*0.8, 0)</f>
        <v>0</v>
      </c>
      <c r="J43" s="85">
        <f>IF($E$280&gt;=350000, $D43*$E43*0.75, 0)</f>
        <v>0</v>
      </c>
      <c r="K43" s="100">
        <v>1300</v>
      </c>
    </row>
    <row r="44" spans="1:11" ht="26.25" x14ac:dyDescent="0.45">
      <c r="A44" s="15">
        <v>14</v>
      </c>
      <c r="B44" s="16" t="s">
        <v>59</v>
      </c>
      <c r="C44" s="17" t="s">
        <v>60</v>
      </c>
      <c r="D44" s="32">
        <v>1000</v>
      </c>
      <c r="E44" s="74"/>
      <c r="F44" s="85">
        <f>IF($E$280&gt;=30000, $D44*$E44*0.95, 0)</f>
        <v>0</v>
      </c>
      <c r="G44" s="85">
        <f>IF($E$280&gt;=60000, $D44*$E44*0.9, 0)</f>
        <v>0</v>
      </c>
      <c r="H44" s="85">
        <f>IF($E$280&gt;=100000, $D44*$E44*0.85, 0)</f>
        <v>0</v>
      </c>
      <c r="I44" s="85">
        <f>IF($E$280&gt;=200000, $D44*$E44*0.8, 0)</f>
        <v>0</v>
      </c>
      <c r="J44" s="85">
        <f>IF($E$280&gt;=350000, $D44*$E44*0.75, 0)</f>
        <v>0</v>
      </c>
      <c r="K44" s="100">
        <v>1300</v>
      </c>
    </row>
    <row r="45" spans="1:11" ht="26.25" x14ac:dyDescent="0.45">
      <c r="A45" s="15">
        <v>15</v>
      </c>
      <c r="B45" s="16" t="s">
        <v>61</v>
      </c>
      <c r="C45" s="17" t="s">
        <v>62</v>
      </c>
      <c r="D45" s="32">
        <v>1000</v>
      </c>
      <c r="E45" s="74"/>
      <c r="F45" s="85">
        <f>IF($E$280&gt;=30000, $D45*$E45*0.95, 0)</f>
        <v>0</v>
      </c>
      <c r="G45" s="85">
        <f>IF($E$280&gt;=60000, $D45*$E45*0.9, 0)</f>
        <v>0</v>
      </c>
      <c r="H45" s="85">
        <f>IF($E$280&gt;=100000, $D45*$E45*0.85, 0)</f>
        <v>0</v>
      </c>
      <c r="I45" s="85">
        <f>IF($E$280&gt;=200000, $D45*$E45*0.8, 0)</f>
        <v>0</v>
      </c>
      <c r="J45" s="85">
        <f>IF($E$280&gt;=350000, $D45*$E45*0.75, 0)</f>
        <v>0</v>
      </c>
      <c r="K45" s="100">
        <v>1300</v>
      </c>
    </row>
    <row r="46" spans="1:11" ht="26.25" x14ac:dyDescent="0.45">
      <c r="A46" s="15">
        <v>16</v>
      </c>
      <c r="B46" s="16" t="s">
        <v>63</v>
      </c>
      <c r="C46" s="17" t="s">
        <v>64</v>
      </c>
      <c r="D46" s="32">
        <v>1000</v>
      </c>
      <c r="E46" s="74"/>
      <c r="F46" s="85">
        <f>IF($E$280&gt;=30000, $D46*$E46*0.95, 0)</f>
        <v>0</v>
      </c>
      <c r="G46" s="85">
        <f>IF($E$280&gt;=60000, $D46*$E46*0.9, 0)</f>
        <v>0</v>
      </c>
      <c r="H46" s="85">
        <f>IF($E$280&gt;=100000, $D46*$E46*0.85, 0)</f>
        <v>0</v>
      </c>
      <c r="I46" s="85">
        <f>IF($E$280&gt;=200000, $D46*$E46*0.8, 0)</f>
        <v>0</v>
      </c>
      <c r="J46" s="85">
        <f>IF($E$280&gt;=350000, $D46*$E46*0.75, 0)</f>
        <v>0</v>
      </c>
      <c r="K46" s="100">
        <v>1300</v>
      </c>
    </row>
    <row r="47" spans="1:11" ht="26.25" x14ac:dyDescent="0.45">
      <c r="A47" s="15">
        <v>17</v>
      </c>
      <c r="B47" s="16" t="s">
        <v>65</v>
      </c>
      <c r="C47" s="17" t="s">
        <v>66</v>
      </c>
      <c r="D47" s="32">
        <v>1000</v>
      </c>
      <c r="E47" s="74"/>
      <c r="F47" s="85">
        <f>IF($E$280&gt;=30000, $D47*$E47*0.95, 0)</f>
        <v>0</v>
      </c>
      <c r="G47" s="85">
        <f>IF($E$280&gt;=60000, $D47*$E47*0.9, 0)</f>
        <v>0</v>
      </c>
      <c r="H47" s="85">
        <f>IF($E$280&gt;=100000, $D47*$E47*0.85, 0)</f>
        <v>0</v>
      </c>
      <c r="I47" s="85">
        <f>IF($E$280&gt;=200000, $D47*$E47*0.8, 0)</f>
        <v>0</v>
      </c>
      <c r="J47" s="85">
        <f>IF($E$280&gt;=350000, $D47*$E47*0.75, 0)</f>
        <v>0</v>
      </c>
      <c r="K47" s="100">
        <v>1300</v>
      </c>
    </row>
    <row r="48" spans="1:11" ht="26.25" x14ac:dyDescent="0.45">
      <c r="A48" s="15">
        <v>18</v>
      </c>
      <c r="B48" s="16" t="s">
        <v>67</v>
      </c>
      <c r="C48" s="17" t="s">
        <v>68</v>
      </c>
      <c r="D48" s="32">
        <v>1000</v>
      </c>
      <c r="E48" s="74"/>
      <c r="F48" s="85">
        <f>IF($E$280&gt;=30000, $D48*$E48*0.95, 0)</f>
        <v>0</v>
      </c>
      <c r="G48" s="85">
        <f>IF($E$280&gt;=60000, $D48*$E48*0.9, 0)</f>
        <v>0</v>
      </c>
      <c r="H48" s="85">
        <f>IF($E$280&gt;=100000, $D48*$E48*0.85, 0)</f>
        <v>0</v>
      </c>
      <c r="I48" s="85">
        <f>IF($E$280&gt;=200000, $D48*$E48*0.8, 0)</f>
        <v>0</v>
      </c>
      <c r="J48" s="85">
        <f>IF($E$280&gt;=350000, $D48*$E48*0.75, 0)</f>
        <v>0</v>
      </c>
      <c r="K48" s="100">
        <v>1300</v>
      </c>
    </row>
    <row r="49" spans="1:11" ht="26.25" x14ac:dyDescent="0.45">
      <c r="A49" s="15">
        <v>19</v>
      </c>
      <c r="B49" s="16" t="s">
        <v>69</v>
      </c>
      <c r="C49" s="17" t="s">
        <v>70</v>
      </c>
      <c r="D49" s="32">
        <v>1000</v>
      </c>
      <c r="E49" s="74"/>
      <c r="F49" s="85">
        <f>IF($E$280&gt;=30000, $D49*$E49*0.95, 0)</f>
        <v>0</v>
      </c>
      <c r="G49" s="85">
        <f>IF($E$280&gt;=60000, $D49*$E49*0.9, 0)</f>
        <v>0</v>
      </c>
      <c r="H49" s="85">
        <f>IF($E$280&gt;=100000, $D49*$E49*0.85, 0)</f>
        <v>0</v>
      </c>
      <c r="I49" s="85">
        <f>IF($E$280&gt;=200000, $D49*$E49*0.8, 0)</f>
        <v>0</v>
      </c>
      <c r="J49" s="85">
        <f>IF($E$280&gt;=350000, $D49*$E49*0.75, 0)</f>
        <v>0</v>
      </c>
      <c r="K49" s="100">
        <v>1300</v>
      </c>
    </row>
    <row r="50" spans="1:11" ht="26.25" x14ac:dyDescent="0.45">
      <c r="A50" s="15">
        <v>20</v>
      </c>
      <c r="B50" s="16" t="s">
        <v>71</v>
      </c>
      <c r="C50" s="17" t="s">
        <v>72</v>
      </c>
      <c r="D50" s="32">
        <v>1000</v>
      </c>
      <c r="E50" s="74"/>
      <c r="F50" s="85">
        <f>IF($E$280&gt;=30000, $D50*$E50*0.95, 0)</f>
        <v>0</v>
      </c>
      <c r="G50" s="85">
        <f>IF($E$280&gt;=60000, $D50*$E50*0.9, 0)</f>
        <v>0</v>
      </c>
      <c r="H50" s="85">
        <f>IF($E$280&gt;=100000, $D50*$E50*0.85, 0)</f>
        <v>0</v>
      </c>
      <c r="I50" s="85">
        <f>IF($E$280&gt;=200000, $D50*$E50*0.8, 0)</f>
        <v>0</v>
      </c>
      <c r="J50" s="85">
        <f>IF($E$280&gt;=350000, $D50*$E50*0.75, 0)</f>
        <v>0</v>
      </c>
      <c r="K50" s="100">
        <v>1300</v>
      </c>
    </row>
    <row r="51" spans="1:11" ht="26.25" x14ac:dyDescent="0.45">
      <c r="A51" s="15">
        <v>21</v>
      </c>
      <c r="B51" s="16" t="s">
        <v>73</v>
      </c>
      <c r="C51" s="17" t="s">
        <v>74</v>
      </c>
      <c r="D51" s="32">
        <v>1000</v>
      </c>
      <c r="E51" s="74"/>
      <c r="F51" s="85">
        <f>IF($E$280&gt;=30000, $D51*$E51*0.95, 0)</f>
        <v>0</v>
      </c>
      <c r="G51" s="85">
        <f>IF($E$280&gt;=60000, $D51*$E51*0.9, 0)</f>
        <v>0</v>
      </c>
      <c r="H51" s="85">
        <f>IF($E$280&gt;=100000, $D51*$E51*0.85, 0)</f>
        <v>0</v>
      </c>
      <c r="I51" s="85">
        <f>IF($E$280&gt;=200000, $D51*$E51*0.8, 0)</f>
        <v>0</v>
      </c>
      <c r="J51" s="85">
        <f>IF($E$280&gt;=350000, $D51*$E51*0.75, 0)</f>
        <v>0</v>
      </c>
      <c r="K51" s="100">
        <v>1300</v>
      </c>
    </row>
    <row r="52" spans="1:11" ht="26.25" x14ac:dyDescent="0.45">
      <c r="A52" s="15">
        <v>22</v>
      </c>
      <c r="B52" s="16" t="s">
        <v>75</v>
      </c>
      <c r="C52" s="17" t="s">
        <v>76</v>
      </c>
      <c r="D52" s="32">
        <v>1000</v>
      </c>
      <c r="E52" s="74"/>
      <c r="F52" s="85">
        <f>IF($E$280&gt;=30000, $D52*$E52*0.95, 0)</f>
        <v>0</v>
      </c>
      <c r="G52" s="85">
        <f>IF($E$280&gt;=60000, $D52*$E52*0.9, 0)</f>
        <v>0</v>
      </c>
      <c r="H52" s="85">
        <f>IF($E$280&gt;=100000, $D52*$E52*0.85, 0)</f>
        <v>0</v>
      </c>
      <c r="I52" s="85">
        <f>IF($E$280&gt;=200000, $D52*$E52*0.8, 0)</f>
        <v>0</v>
      </c>
      <c r="J52" s="85">
        <f>IF($E$280&gt;=350000, $D52*$E52*0.75, 0)</f>
        <v>0</v>
      </c>
      <c r="K52" s="100">
        <v>1300</v>
      </c>
    </row>
    <row r="53" spans="1:11" ht="26.25" x14ac:dyDescent="0.45">
      <c r="A53" s="15">
        <v>23</v>
      </c>
      <c r="B53" s="16" t="s">
        <v>77</v>
      </c>
      <c r="C53" s="17" t="s">
        <v>78</v>
      </c>
      <c r="D53" s="32">
        <v>1000</v>
      </c>
      <c r="E53" s="74"/>
      <c r="F53" s="85">
        <f>IF($E$280&gt;=30000, $D53*$E53*0.95, 0)</f>
        <v>0</v>
      </c>
      <c r="G53" s="85">
        <f>IF($E$280&gt;=60000, $D53*$E53*0.9, 0)</f>
        <v>0</v>
      </c>
      <c r="H53" s="85">
        <f>IF($E$280&gt;=100000, $D53*$E53*0.85, 0)</f>
        <v>0</v>
      </c>
      <c r="I53" s="85">
        <f>IF($E$280&gt;=200000, $D53*$E53*0.8, 0)</f>
        <v>0</v>
      </c>
      <c r="J53" s="85">
        <f>IF($E$280&gt;=350000, $D53*$E53*0.75, 0)</f>
        <v>0</v>
      </c>
      <c r="K53" s="100">
        <v>1300</v>
      </c>
    </row>
    <row r="54" spans="1:11" ht="26.25" x14ac:dyDescent="0.45">
      <c r="A54" s="15">
        <v>24</v>
      </c>
      <c r="B54" s="16" t="s">
        <v>79</v>
      </c>
      <c r="C54" s="17" t="s">
        <v>80</v>
      </c>
      <c r="D54" s="32">
        <v>1000</v>
      </c>
      <c r="E54" s="74"/>
      <c r="F54" s="85">
        <f>IF($E$280&gt;=30000, $D54*$E54*0.95, 0)</f>
        <v>0</v>
      </c>
      <c r="G54" s="85">
        <f>IF($E$280&gt;=60000, $D54*$E54*0.9, 0)</f>
        <v>0</v>
      </c>
      <c r="H54" s="85">
        <f>IF($E$280&gt;=100000, $D54*$E54*0.85, 0)</f>
        <v>0</v>
      </c>
      <c r="I54" s="85">
        <f>IF($E$280&gt;=200000, $D54*$E54*0.8, 0)</f>
        <v>0</v>
      </c>
      <c r="J54" s="85">
        <f>IF($E$280&gt;=350000, $D54*$E54*0.75, 0)</f>
        <v>0</v>
      </c>
      <c r="K54" s="100">
        <v>1300</v>
      </c>
    </row>
    <row r="55" spans="1:11" ht="26.25" x14ac:dyDescent="0.45">
      <c r="A55" s="15">
        <v>25</v>
      </c>
      <c r="B55" s="16" t="s">
        <v>81</v>
      </c>
      <c r="C55" s="17" t="s">
        <v>82</v>
      </c>
      <c r="D55" s="32">
        <v>1000</v>
      </c>
      <c r="E55" s="74"/>
      <c r="F55" s="85">
        <f>IF($E$280&gt;=30000, $D55*$E55*0.95, 0)</f>
        <v>0</v>
      </c>
      <c r="G55" s="85">
        <f>IF($E$280&gt;=60000, $D55*$E55*0.9, 0)</f>
        <v>0</v>
      </c>
      <c r="H55" s="85">
        <f>IF($E$280&gt;=100000, $D55*$E55*0.85, 0)</f>
        <v>0</v>
      </c>
      <c r="I55" s="85">
        <f>IF($E$280&gt;=200000, $D55*$E55*0.8, 0)</f>
        <v>0</v>
      </c>
      <c r="J55" s="85">
        <f>IF($E$280&gt;=350000, $D55*$E55*0.75, 0)</f>
        <v>0</v>
      </c>
      <c r="K55" s="100">
        <v>1300</v>
      </c>
    </row>
    <row r="56" spans="1:11" ht="26.25" x14ac:dyDescent="0.45">
      <c r="A56" s="15">
        <v>26</v>
      </c>
      <c r="B56" s="16" t="s">
        <v>83</v>
      </c>
      <c r="C56" s="17" t="s">
        <v>84</v>
      </c>
      <c r="D56" s="32">
        <v>1000</v>
      </c>
      <c r="E56" s="74"/>
      <c r="F56" s="85">
        <f>IF($E$280&gt;=30000, $D56*$E56*0.95, 0)</f>
        <v>0</v>
      </c>
      <c r="G56" s="85">
        <f>IF($E$280&gt;=60000, $D56*$E56*0.9, 0)</f>
        <v>0</v>
      </c>
      <c r="H56" s="85">
        <f>IF($E$280&gt;=100000, $D56*$E56*0.85, 0)</f>
        <v>0</v>
      </c>
      <c r="I56" s="85">
        <f>IF($E$280&gt;=200000, $D56*$E56*0.8, 0)</f>
        <v>0</v>
      </c>
      <c r="J56" s="85">
        <f>IF($E$280&gt;=350000, $D56*$E56*0.75, 0)</f>
        <v>0</v>
      </c>
      <c r="K56" s="100">
        <v>1300</v>
      </c>
    </row>
    <row r="57" spans="1:11" ht="26.25" x14ac:dyDescent="0.45">
      <c r="A57" s="15">
        <v>27</v>
      </c>
      <c r="B57" s="16" t="s">
        <v>85</v>
      </c>
      <c r="C57" s="16" t="s">
        <v>86</v>
      </c>
      <c r="D57" s="32">
        <v>1000</v>
      </c>
      <c r="E57" s="74"/>
      <c r="F57" s="85">
        <f>IF($E$280&gt;=30000, $D57*$E57*0.95, 0)</f>
        <v>0</v>
      </c>
      <c r="G57" s="85">
        <f>IF($E$280&gt;=60000, $D57*$E57*0.9, 0)</f>
        <v>0</v>
      </c>
      <c r="H57" s="85">
        <f>IF($E$280&gt;=100000, $D57*$E57*0.85, 0)</f>
        <v>0</v>
      </c>
      <c r="I57" s="85">
        <f>IF($E$280&gt;=200000, $D57*$E57*0.8, 0)</f>
        <v>0</v>
      </c>
      <c r="J57" s="85">
        <f>IF($E$280&gt;=350000, $D57*$E57*0.75, 0)</f>
        <v>0</v>
      </c>
      <c r="K57" s="100">
        <v>1300</v>
      </c>
    </row>
    <row r="58" spans="1:11" ht="26.25" x14ac:dyDescent="0.45">
      <c r="A58" s="15">
        <v>28</v>
      </c>
      <c r="B58" s="16" t="s">
        <v>87</v>
      </c>
      <c r="C58" s="16" t="s">
        <v>88</v>
      </c>
      <c r="D58" s="32">
        <v>1000</v>
      </c>
      <c r="E58" s="74"/>
      <c r="F58" s="85">
        <f>IF($E$280&gt;=30000, $D58*$E58*0.95, 0)</f>
        <v>0</v>
      </c>
      <c r="G58" s="85">
        <f>IF($E$280&gt;=60000, $D58*$E58*0.9, 0)</f>
        <v>0</v>
      </c>
      <c r="H58" s="85">
        <f>IF($E$280&gt;=100000, $D58*$E58*0.85, 0)</f>
        <v>0</v>
      </c>
      <c r="I58" s="85">
        <f>IF($E$280&gt;=200000, $D58*$E58*0.8, 0)</f>
        <v>0</v>
      </c>
      <c r="J58" s="85">
        <f>IF($E$280&gt;=350000, $D58*$E58*0.75, 0)</f>
        <v>0</v>
      </c>
      <c r="K58" s="100">
        <v>1300</v>
      </c>
    </row>
    <row r="59" spans="1:11" ht="26.25" x14ac:dyDescent="0.45">
      <c r="A59" s="15">
        <v>29</v>
      </c>
      <c r="B59" s="16" t="s">
        <v>89</v>
      </c>
      <c r="C59" s="16" t="s">
        <v>90</v>
      </c>
      <c r="D59" s="32">
        <v>1000</v>
      </c>
      <c r="E59" s="74"/>
      <c r="F59" s="85">
        <f>IF($E$280&gt;=30000, $D59*$E59*0.95, 0)</f>
        <v>0</v>
      </c>
      <c r="G59" s="85">
        <f>IF($E$280&gt;=60000, $D59*$E59*0.9, 0)</f>
        <v>0</v>
      </c>
      <c r="H59" s="85">
        <f>IF($E$280&gt;=100000, $D59*$E59*0.85, 0)</f>
        <v>0</v>
      </c>
      <c r="I59" s="85">
        <f>IF($E$280&gt;=200000, $D59*$E59*0.8, 0)</f>
        <v>0</v>
      </c>
      <c r="J59" s="85">
        <f>IF($E$280&gt;=350000, $D59*$E59*0.75, 0)</f>
        <v>0</v>
      </c>
      <c r="K59" s="100">
        <v>1300</v>
      </c>
    </row>
    <row r="60" spans="1:11" ht="26.25" x14ac:dyDescent="0.45">
      <c r="A60" s="15">
        <v>30</v>
      </c>
      <c r="B60" s="16" t="s">
        <v>91</v>
      </c>
      <c r="C60" s="17" t="s">
        <v>92</v>
      </c>
      <c r="D60" s="32">
        <v>1000</v>
      </c>
      <c r="E60" s="74"/>
      <c r="F60" s="85">
        <f>IF($E$280&gt;=30000, $D60*$E60*0.95, 0)</f>
        <v>0</v>
      </c>
      <c r="G60" s="85">
        <f>IF($E$280&gt;=60000, $D60*$E60*0.9, 0)</f>
        <v>0</v>
      </c>
      <c r="H60" s="85">
        <f>IF($E$280&gt;=100000, $D60*$E60*0.85, 0)</f>
        <v>0</v>
      </c>
      <c r="I60" s="85">
        <f>IF($E$280&gt;=200000, $D60*$E60*0.8, 0)</f>
        <v>0</v>
      </c>
      <c r="J60" s="85">
        <f>IF($E$280&gt;=350000, $D60*$E60*0.75, 0)</f>
        <v>0</v>
      </c>
      <c r="K60" s="100">
        <v>1300</v>
      </c>
    </row>
    <row r="61" spans="1:11" ht="26.25" x14ac:dyDescent="0.45">
      <c r="A61" s="15">
        <v>31</v>
      </c>
      <c r="B61" s="16" t="s">
        <v>93</v>
      </c>
      <c r="C61" s="16" t="s">
        <v>94</v>
      </c>
      <c r="D61" s="32">
        <v>1000</v>
      </c>
      <c r="E61" s="74"/>
      <c r="F61" s="85">
        <f>IF($E$280&gt;=30000, $D61*$E61*0.95, 0)</f>
        <v>0</v>
      </c>
      <c r="G61" s="85">
        <f>IF($E$280&gt;=60000, $D61*$E61*0.9, 0)</f>
        <v>0</v>
      </c>
      <c r="H61" s="85">
        <f>IF($E$280&gt;=100000, $D61*$E61*0.85, 0)</f>
        <v>0</v>
      </c>
      <c r="I61" s="85">
        <f>IF($E$280&gt;=200000, $D61*$E61*0.8, 0)</f>
        <v>0</v>
      </c>
      <c r="J61" s="85">
        <f>IF($E$280&gt;=350000, $D61*$E61*0.75, 0)</f>
        <v>0</v>
      </c>
      <c r="K61" s="100">
        <v>1300</v>
      </c>
    </row>
    <row r="62" spans="1:11" ht="21" customHeight="1" x14ac:dyDescent="0.45">
      <c r="A62" s="15">
        <v>32</v>
      </c>
      <c r="B62" s="16" t="s">
        <v>536</v>
      </c>
      <c r="C62" s="16" t="s">
        <v>537</v>
      </c>
      <c r="D62" s="32">
        <v>1000</v>
      </c>
      <c r="E62" s="154"/>
      <c r="F62" s="153">
        <f t="shared" ref="F62:F63" si="4">IF($E$280&gt;=30000, $D62*$E62*0.95, 0)</f>
        <v>0</v>
      </c>
      <c r="G62" s="85">
        <f t="shared" ref="G62:G63" si="5">IF($E$280&gt;=60000, $D62*$E62*0.9, 0)</f>
        <v>0</v>
      </c>
      <c r="H62" s="85">
        <f>IF($E$280&gt;=100000, $D62*$E62*0.85, 0)</f>
        <v>0</v>
      </c>
      <c r="I62" s="85">
        <f>IF($E$280&gt;=200000, $D62*$E62*0.8, 0)</f>
        <v>0</v>
      </c>
      <c r="J62" s="85">
        <f>IF($E$280&gt;=350000, $D62*$E62*0.75, 0)</f>
        <v>0</v>
      </c>
      <c r="K62" s="100">
        <v>1300</v>
      </c>
    </row>
    <row r="63" spans="1:11" ht="26.25" x14ac:dyDescent="0.45">
      <c r="A63" s="15">
        <v>33</v>
      </c>
      <c r="B63" s="16" t="s">
        <v>95</v>
      </c>
      <c r="C63" s="16" t="s">
        <v>96</v>
      </c>
      <c r="D63" s="32">
        <v>1000</v>
      </c>
      <c r="E63" s="74"/>
      <c r="F63" s="85">
        <f t="shared" si="4"/>
        <v>0</v>
      </c>
      <c r="G63" s="85">
        <f t="shared" si="5"/>
        <v>0</v>
      </c>
      <c r="H63" s="85">
        <f>IF($E$280&gt;=100000, $D63*$E63*0.85, 0)</f>
        <v>0</v>
      </c>
      <c r="I63" s="85">
        <f>IF($E$280&gt;=200000, $D63*$E63*0.8, 0)</f>
        <v>0</v>
      </c>
      <c r="J63" s="85">
        <f>IF($E$280&gt;=350000, $D63*$E63*0.75, 0)</f>
        <v>0</v>
      </c>
      <c r="K63" s="100">
        <v>1300</v>
      </c>
    </row>
    <row r="64" spans="1:11" ht="26.25" x14ac:dyDescent="0.45">
      <c r="A64" s="15">
        <v>34</v>
      </c>
      <c r="B64" s="16" t="s">
        <v>97</v>
      </c>
      <c r="C64" s="16" t="s">
        <v>98</v>
      </c>
      <c r="D64" s="32">
        <v>1000</v>
      </c>
      <c r="E64" s="74"/>
      <c r="F64" s="85">
        <f>IF($E$280&gt;=30000, $D64*$E64*0.95, 0)</f>
        <v>0</v>
      </c>
      <c r="G64" s="85">
        <f>IF($E$280&gt;=60000, $D64*$E64*0.9, 0)</f>
        <v>0</v>
      </c>
      <c r="H64" s="85">
        <f>IF($E$280&gt;=100000, $D64*$E64*0.85, 0)</f>
        <v>0</v>
      </c>
      <c r="I64" s="85">
        <f>IF($E$280&gt;=200000, $D64*$E64*0.8, 0)</f>
        <v>0</v>
      </c>
      <c r="J64" s="85">
        <f>IF($E$280&gt;=350000, $D64*$E64*0.75, 0)</f>
        <v>0</v>
      </c>
      <c r="K64" s="100">
        <v>1300</v>
      </c>
    </row>
    <row r="65" spans="1:12" x14ac:dyDescent="0.45">
      <c r="A65" s="139" t="s">
        <v>99</v>
      </c>
      <c r="B65" s="140"/>
      <c r="C65" s="22"/>
      <c r="D65" s="64"/>
      <c r="E65" s="73"/>
      <c r="F65" s="86"/>
      <c r="G65" s="86"/>
      <c r="H65" s="86"/>
      <c r="I65" s="86"/>
      <c r="J65" s="86"/>
      <c r="K65" s="101"/>
    </row>
    <row r="66" spans="1:12" ht="26.25" x14ac:dyDescent="0.45">
      <c r="A66" s="23">
        <v>1</v>
      </c>
      <c r="B66" s="24" t="s">
        <v>100</v>
      </c>
      <c r="C66" s="25" t="s">
        <v>101</v>
      </c>
      <c r="D66" s="65">
        <v>4000</v>
      </c>
      <c r="E66" s="76"/>
      <c r="F66" s="87">
        <f t="shared" ref="F66:F75" si="6">IF($E$280&gt;=30000, $D66*$E66*1, 0)</f>
        <v>0</v>
      </c>
      <c r="G66" s="87">
        <f t="shared" ref="G66:G75" si="7">IF($E$280&gt;=60000, $D66*$E66*1, 0)</f>
        <v>0</v>
      </c>
      <c r="H66" s="87">
        <f t="shared" ref="H66:H75" si="8">IF($E$280&gt;=100000, $D66*$E66*1, 0)</f>
        <v>0</v>
      </c>
      <c r="I66" s="87">
        <f t="shared" ref="I66:I75" si="9">IF($E$280&gt;=200000, $D66*$E66*1, 0)</f>
        <v>0</v>
      </c>
      <c r="J66" s="87">
        <f t="shared" ref="J66:J75" si="10">IF($E$280&gt;=350000, $D66*$E66*1, 0)</f>
        <v>0</v>
      </c>
      <c r="K66" s="100">
        <v>4200</v>
      </c>
    </row>
    <row r="67" spans="1:12" ht="26.25" x14ac:dyDescent="0.45">
      <c r="A67" s="23">
        <v>2</v>
      </c>
      <c r="B67" s="24" t="s">
        <v>102</v>
      </c>
      <c r="C67" s="25" t="s">
        <v>103</v>
      </c>
      <c r="D67" s="65">
        <v>4000</v>
      </c>
      <c r="E67" s="76"/>
      <c r="F67" s="87">
        <f t="shared" si="6"/>
        <v>0</v>
      </c>
      <c r="G67" s="87">
        <f t="shared" si="7"/>
        <v>0</v>
      </c>
      <c r="H67" s="87">
        <f t="shared" si="8"/>
        <v>0</v>
      </c>
      <c r="I67" s="87">
        <f t="shared" si="9"/>
        <v>0</v>
      </c>
      <c r="J67" s="87">
        <f t="shared" si="10"/>
        <v>0</v>
      </c>
      <c r="K67" s="100">
        <v>4200</v>
      </c>
    </row>
    <row r="68" spans="1:12" x14ac:dyDescent="0.45">
      <c r="A68" s="23">
        <v>3</v>
      </c>
      <c r="B68" s="24" t="s">
        <v>506</v>
      </c>
      <c r="C68" s="25" t="s">
        <v>513</v>
      </c>
      <c r="D68" s="65">
        <v>2500</v>
      </c>
      <c r="E68" s="76"/>
      <c r="F68" s="87">
        <f t="shared" si="6"/>
        <v>0</v>
      </c>
      <c r="G68" s="87">
        <f t="shared" si="7"/>
        <v>0</v>
      </c>
      <c r="H68" s="87">
        <f t="shared" si="8"/>
        <v>0</v>
      </c>
      <c r="I68" s="87">
        <f t="shared" si="9"/>
        <v>0</v>
      </c>
      <c r="J68" s="87">
        <f t="shared" si="10"/>
        <v>0</v>
      </c>
      <c r="K68" s="100">
        <v>2800</v>
      </c>
    </row>
    <row r="69" spans="1:12" ht="26.25" x14ac:dyDescent="0.45">
      <c r="A69" s="23">
        <v>4</v>
      </c>
      <c r="B69" s="24" t="s">
        <v>505</v>
      </c>
      <c r="C69" s="25" t="s">
        <v>512</v>
      </c>
      <c r="D69" s="65">
        <v>2500</v>
      </c>
      <c r="E69" s="76"/>
      <c r="F69" s="87">
        <f t="shared" si="6"/>
        <v>0</v>
      </c>
      <c r="G69" s="87">
        <f t="shared" si="7"/>
        <v>0</v>
      </c>
      <c r="H69" s="87">
        <f t="shared" si="8"/>
        <v>0</v>
      </c>
      <c r="I69" s="87">
        <f t="shared" si="9"/>
        <v>0</v>
      </c>
      <c r="J69" s="87">
        <f t="shared" si="10"/>
        <v>0</v>
      </c>
      <c r="K69" s="100">
        <v>2800</v>
      </c>
    </row>
    <row r="70" spans="1:12" ht="26.25" x14ac:dyDescent="0.45">
      <c r="A70" s="23">
        <v>5</v>
      </c>
      <c r="B70" s="24" t="s">
        <v>507</v>
      </c>
      <c r="C70" s="25" t="s">
        <v>511</v>
      </c>
      <c r="D70" s="65">
        <v>2500</v>
      </c>
      <c r="E70" s="76"/>
      <c r="F70" s="87">
        <f t="shared" si="6"/>
        <v>0</v>
      </c>
      <c r="G70" s="87">
        <f t="shared" si="7"/>
        <v>0</v>
      </c>
      <c r="H70" s="87">
        <f t="shared" si="8"/>
        <v>0</v>
      </c>
      <c r="I70" s="87">
        <f t="shared" si="9"/>
        <v>0</v>
      </c>
      <c r="J70" s="87">
        <f t="shared" si="10"/>
        <v>0</v>
      </c>
      <c r="K70" s="100">
        <v>2800</v>
      </c>
    </row>
    <row r="71" spans="1:12" ht="26.25" x14ac:dyDescent="0.45">
      <c r="A71" s="23">
        <v>6</v>
      </c>
      <c r="B71" s="24" t="s">
        <v>501</v>
      </c>
      <c r="C71" s="25" t="s">
        <v>510</v>
      </c>
      <c r="D71" s="65">
        <v>2500</v>
      </c>
      <c r="E71" s="76"/>
      <c r="F71" s="87">
        <f t="shared" si="6"/>
        <v>0</v>
      </c>
      <c r="G71" s="87">
        <f t="shared" si="7"/>
        <v>0</v>
      </c>
      <c r="H71" s="87">
        <f t="shared" si="8"/>
        <v>0</v>
      </c>
      <c r="I71" s="87">
        <f t="shared" si="9"/>
        <v>0</v>
      </c>
      <c r="J71" s="87">
        <f t="shared" si="10"/>
        <v>0</v>
      </c>
      <c r="K71" s="100">
        <v>2800</v>
      </c>
    </row>
    <row r="72" spans="1:12" ht="26.25" x14ac:dyDescent="0.45">
      <c r="A72" s="23">
        <v>7</v>
      </c>
      <c r="B72" s="24" t="s">
        <v>503</v>
      </c>
      <c r="C72" s="25" t="s">
        <v>509</v>
      </c>
      <c r="D72" s="65">
        <v>2500</v>
      </c>
      <c r="E72" s="76"/>
      <c r="F72" s="87">
        <f t="shared" si="6"/>
        <v>0</v>
      </c>
      <c r="G72" s="87">
        <f t="shared" si="7"/>
        <v>0</v>
      </c>
      <c r="H72" s="87">
        <f t="shared" si="8"/>
        <v>0</v>
      </c>
      <c r="I72" s="87">
        <f t="shared" si="9"/>
        <v>0</v>
      </c>
      <c r="J72" s="87">
        <f t="shared" si="10"/>
        <v>0</v>
      </c>
      <c r="K72" s="100">
        <v>2800</v>
      </c>
    </row>
    <row r="73" spans="1:12" ht="26.25" x14ac:dyDescent="0.45">
      <c r="A73" s="23">
        <v>8</v>
      </c>
      <c r="B73" s="24" t="s">
        <v>502</v>
      </c>
      <c r="C73" s="25" t="s">
        <v>508</v>
      </c>
      <c r="D73" s="65">
        <v>2500</v>
      </c>
      <c r="E73" s="76"/>
      <c r="F73" s="87">
        <f t="shared" si="6"/>
        <v>0</v>
      </c>
      <c r="G73" s="87">
        <f t="shared" si="7"/>
        <v>0</v>
      </c>
      <c r="H73" s="87">
        <f t="shared" si="8"/>
        <v>0</v>
      </c>
      <c r="I73" s="87">
        <f t="shared" si="9"/>
        <v>0</v>
      </c>
      <c r="J73" s="87">
        <f t="shared" si="10"/>
        <v>0</v>
      </c>
      <c r="K73" s="100">
        <v>2800</v>
      </c>
    </row>
    <row r="74" spans="1:12" ht="39.4" x14ac:dyDescent="0.45">
      <c r="A74" s="23">
        <v>9</v>
      </c>
      <c r="B74" s="24" t="s">
        <v>504</v>
      </c>
      <c r="C74" s="25" t="s">
        <v>514</v>
      </c>
      <c r="D74" s="65">
        <v>2500</v>
      </c>
      <c r="E74" s="76"/>
      <c r="F74" s="87">
        <f t="shared" si="6"/>
        <v>0</v>
      </c>
      <c r="G74" s="87">
        <f t="shared" si="7"/>
        <v>0</v>
      </c>
      <c r="H74" s="87">
        <f t="shared" si="8"/>
        <v>0</v>
      </c>
      <c r="I74" s="87">
        <f t="shared" si="9"/>
        <v>0</v>
      </c>
      <c r="J74" s="87">
        <f t="shared" si="10"/>
        <v>0</v>
      </c>
      <c r="K74" s="100">
        <v>2800</v>
      </c>
    </row>
    <row r="75" spans="1:12" ht="25.9" x14ac:dyDescent="0.45">
      <c r="A75" s="23">
        <v>10</v>
      </c>
      <c r="B75" s="24" t="s">
        <v>500</v>
      </c>
      <c r="C75" s="25" t="s">
        <v>515</v>
      </c>
      <c r="D75" s="65">
        <v>12000</v>
      </c>
      <c r="E75" s="76"/>
      <c r="F75" s="87">
        <f t="shared" si="6"/>
        <v>0</v>
      </c>
      <c r="G75" s="87">
        <f t="shared" si="7"/>
        <v>0</v>
      </c>
      <c r="H75" s="87">
        <f t="shared" si="8"/>
        <v>0</v>
      </c>
      <c r="I75" s="87">
        <f t="shared" si="9"/>
        <v>0</v>
      </c>
      <c r="J75" s="87">
        <f t="shared" si="10"/>
        <v>0</v>
      </c>
      <c r="K75" s="100">
        <v>12000</v>
      </c>
    </row>
    <row r="76" spans="1:12" s="26" customFormat="1" x14ac:dyDescent="0.4">
      <c r="A76" s="137" t="s">
        <v>104</v>
      </c>
      <c r="B76" s="138"/>
      <c r="C76" s="12"/>
      <c r="D76" s="64"/>
      <c r="E76" s="73"/>
      <c r="F76" s="86"/>
      <c r="G76" s="86"/>
      <c r="H76" s="86"/>
      <c r="I76" s="86"/>
      <c r="J76" s="86"/>
      <c r="K76" s="101"/>
      <c r="L76" s="1"/>
    </row>
    <row r="77" spans="1:12" s="26" customFormat="1" x14ac:dyDescent="0.4">
      <c r="A77" s="15">
        <v>1</v>
      </c>
      <c r="B77" s="27" t="s">
        <v>105</v>
      </c>
      <c r="C77" s="28" t="s">
        <v>106</v>
      </c>
      <c r="D77" s="66">
        <v>950</v>
      </c>
      <c r="E77" s="74"/>
      <c r="F77" s="85">
        <f>IF($E$280&gt;=30000, $D77*$E77*0.95, 0)</f>
        <v>0</v>
      </c>
      <c r="G77" s="85">
        <f>IF($E$280&gt;=60000, $D77*$E77*0.9, 0)</f>
        <v>0</v>
      </c>
      <c r="H77" s="85">
        <f>IF($E$280&gt;=100000, $D77*$E77*0.85, 0)</f>
        <v>0</v>
      </c>
      <c r="I77" s="85">
        <f>IF($E$280&gt;=200000, $D77*$E77*0.8, 0)</f>
        <v>0</v>
      </c>
      <c r="J77" s="85">
        <f>IF($E$280&gt;=350000, $D77*$E77*0.75, 0)</f>
        <v>0</v>
      </c>
      <c r="K77" s="100">
        <v>1200</v>
      </c>
      <c r="L77" s="1"/>
    </row>
    <row r="78" spans="1:12" x14ac:dyDescent="0.45">
      <c r="A78" s="15">
        <v>2</v>
      </c>
      <c r="B78" s="29" t="s">
        <v>107</v>
      </c>
      <c r="C78" s="16" t="s">
        <v>108</v>
      </c>
      <c r="D78" s="66">
        <v>1000</v>
      </c>
      <c r="E78" s="74"/>
      <c r="F78" s="85">
        <f>IF($E$280&gt;=30000, $D78*$E78*0.95, 0)</f>
        <v>0</v>
      </c>
      <c r="G78" s="85">
        <f>IF($E$280&gt;=60000, $D78*$E78*0.9, 0)</f>
        <v>0</v>
      </c>
      <c r="H78" s="85">
        <f>IF($E$280&gt;=100000, $D78*$E78*0.85, 0)</f>
        <v>0</v>
      </c>
      <c r="I78" s="85">
        <f>IF($E$280&gt;=200000, $D78*$E78*0.8, 0)</f>
        <v>0</v>
      </c>
      <c r="J78" s="85">
        <f>IF($E$280&gt;=350000, $D78*$E78*0.75, 0)</f>
        <v>0</v>
      </c>
      <c r="K78" s="100">
        <v>1300</v>
      </c>
    </row>
    <row r="79" spans="1:12" x14ac:dyDescent="0.45">
      <c r="A79" s="15">
        <v>3</v>
      </c>
      <c r="B79" s="29" t="s">
        <v>109</v>
      </c>
      <c r="C79" s="16" t="s">
        <v>110</v>
      </c>
      <c r="D79" s="66">
        <v>1000</v>
      </c>
      <c r="E79" s="74"/>
      <c r="F79" s="85">
        <f>IF($E$280&gt;=30000, $D79*$E79*0.95, 0)</f>
        <v>0</v>
      </c>
      <c r="G79" s="85">
        <f>IF($E$280&gt;=60000, $D79*$E79*0.9, 0)</f>
        <v>0</v>
      </c>
      <c r="H79" s="85">
        <f>IF($E$280&gt;=100000, $D79*$E79*0.85, 0)</f>
        <v>0</v>
      </c>
      <c r="I79" s="85">
        <f>IF($E$280&gt;=200000, $D79*$E79*0.8, 0)</f>
        <v>0</v>
      </c>
      <c r="J79" s="85">
        <f>IF($E$280&gt;=350000, $D79*$E79*0.75, 0)</f>
        <v>0</v>
      </c>
      <c r="K79" s="100">
        <v>1300</v>
      </c>
    </row>
    <row r="80" spans="1:12" x14ac:dyDescent="0.45">
      <c r="A80" s="15">
        <v>4</v>
      </c>
      <c r="B80" s="29" t="s">
        <v>111</v>
      </c>
      <c r="C80" s="16" t="s">
        <v>112</v>
      </c>
      <c r="D80" s="66">
        <v>1000</v>
      </c>
      <c r="E80" s="74"/>
      <c r="F80" s="85">
        <f>IF($E$280&gt;=30000, $D80*$E80*0.95, 0)</f>
        <v>0</v>
      </c>
      <c r="G80" s="85">
        <f>IF($E$280&gt;=60000, $D80*$E80*0.9, 0)</f>
        <v>0</v>
      </c>
      <c r="H80" s="85">
        <f>IF($E$280&gt;=100000, $D80*$E80*0.85, 0)</f>
        <v>0</v>
      </c>
      <c r="I80" s="85">
        <f>IF($E$280&gt;=200000, $D80*$E80*0.8, 0)</f>
        <v>0</v>
      </c>
      <c r="J80" s="85">
        <f>IF($E$280&gt;=350000, $D80*$E80*0.75, 0)</f>
        <v>0</v>
      </c>
      <c r="K80" s="100">
        <v>1300</v>
      </c>
    </row>
    <row r="81" spans="1:12" s="26" customFormat="1" x14ac:dyDescent="0.4">
      <c r="A81" s="15">
        <v>5</v>
      </c>
      <c r="B81" s="29" t="s">
        <v>113</v>
      </c>
      <c r="C81" s="16" t="s">
        <v>114</v>
      </c>
      <c r="D81" s="66">
        <v>1000</v>
      </c>
      <c r="E81" s="74"/>
      <c r="F81" s="85">
        <f>IF($E$280&gt;=30000, $D81*$E81*0.95, 0)</f>
        <v>0</v>
      </c>
      <c r="G81" s="85">
        <f>IF($E$280&gt;=60000, $D81*$E81*0.9, 0)</f>
        <v>0</v>
      </c>
      <c r="H81" s="85">
        <f>IF($E$280&gt;=100000, $D81*$E81*0.85, 0)</f>
        <v>0</v>
      </c>
      <c r="I81" s="85">
        <f>IF($E$280&gt;=200000, $D81*$E81*0.8, 0)</f>
        <v>0</v>
      </c>
      <c r="J81" s="85">
        <f>IF($E$280&gt;=350000, $D81*$E81*0.75, 0)</f>
        <v>0</v>
      </c>
      <c r="K81" s="100">
        <v>1300</v>
      </c>
      <c r="L81" s="1"/>
    </row>
    <row r="82" spans="1:12" s="26" customFormat="1" x14ac:dyDescent="0.4">
      <c r="A82" s="137" t="s">
        <v>115</v>
      </c>
      <c r="B82" s="138"/>
      <c r="C82" s="12"/>
      <c r="D82" s="64"/>
      <c r="E82" s="73"/>
      <c r="F82" s="86"/>
      <c r="G82" s="86"/>
      <c r="H82" s="86"/>
      <c r="I82" s="86"/>
      <c r="J82" s="86"/>
      <c r="K82" s="101"/>
      <c r="L82" s="1"/>
    </row>
    <row r="83" spans="1:12" s="26" customFormat="1" x14ac:dyDescent="0.4">
      <c r="A83" s="15">
        <v>1</v>
      </c>
      <c r="B83" s="16" t="s">
        <v>116</v>
      </c>
      <c r="C83" s="27" t="s">
        <v>117</v>
      </c>
      <c r="D83" s="66">
        <v>450</v>
      </c>
      <c r="E83" s="74"/>
      <c r="F83" s="85">
        <f t="shared" ref="F83:F98" si="11">IF($E$280&gt;=30000, $D83*$E83*0.95, 0)</f>
        <v>0</v>
      </c>
      <c r="G83" s="85">
        <f t="shared" ref="G83:G98" si="12">IF($E$280&gt;=60000, $D83*$E83*0.9, 0)</f>
        <v>0</v>
      </c>
      <c r="H83" s="85">
        <f t="shared" ref="H83:H98" si="13">IF($E$280&gt;=100000, $D83*$E83*0.85, 0)</f>
        <v>0</v>
      </c>
      <c r="I83" s="85">
        <f t="shared" ref="I83:I98" si="14">IF($E$280&gt;=200000, $D83*$E83*0.8, 0)</f>
        <v>0</v>
      </c>
      <c r="J83" s="85">
        <f t="shared" ref="J83:J98" si="15">IF($E$280&gt;=350000, $D83*$E83*0.75, 0)</f>
        <v>0</v>
      </c>
      <c r="K83" s="100">
        <v>650</v>
      </c>
      <c r="L83" s="1"/>
    </row>
    <row r="84" spans="1:12" x14ac:dyDescent="0.45">
      <c r="A84" s="15">
        <v>2</v>
      </c>
      <c r="B84" s="16" t="s">
        <v>443</v>
      </c>
      <c r="C84" s="27" t="s">
        <v>444</v>
      </c>
      <c r="D84" s="66">
        <v>450</v>
      </c>
      <c r="E84" s="74"/>
      <c r="F84" s="85">
        <f t="shared" si="11"/>
        <v>0</v>
      </c>
      <c r="G84" s="85">
        <f t="shared" si="12"/>
        <v>0</v>
      </c>
      <c r="H84" s="85">
        <f t="shared" si="13"/>
        <v>0</v>
      </c>
      <c r="I84" s="85">
        <f t="shared" si="14"/>
        <v>0</v>
      </c>
      <c r="J84" s="85">
        <f t="shared" si="15"/>
        <v>0</v>
      </c>
      <c r="K84" s="100">
        <v>650</v>
      </c>
    </row>
    <row r="85" spans="1:12" x14ac:dyDescent="0.45">
      <c r="A85" s="15">
        <v>3</v>
      </c>
      <c r="B85" s="16" t="s">
        <v>470</v>
      </c>
      <c r="C85" s="27" t="s">
        <v>471</v>
      </c>
      <c r="D85" s="66">
        <v>450</v>
      </c>
      <c r="E85" s="74"/>
      <c r="F85" s="85">
        <f t="shared" si="11"/>
        <v>0</v>
      </c>
      <c r="G85" s="85">
        <f t="shared" si="12"/>
        <v>0</v>
      </c>
      <c r="H85" s="85">
        <f t="shared" si="13"/>
        <v>0</v>
      </c>
      <c r="I85" s="85">
        <f t="shared" si="14"/>
        <v>0</v>
      </c>
      <c r="J85" s="85">
        <f t="shared" si="15"/>
        <v>0</v>
      </c>
      <c r="K85" s="100">
        <v>650</v>
      </c>
    </row>
    <row r="86" spans="1:12" x14ac:dyDescent="0.45">
      <c r="A86" s="15">
        <v>4</v>
      </c>
      <c r="B86" s="16" t="s">
        <v>118</v>
      </c>
      <c r="C86" s="27" t="s">
        <v>119</v>
      </c>
      <c r="D86" s="66">
        <v>450</v>
      </c>
      <c r="E86" s="74"/>
      <c r="F86" s="85">
        <f t="shared" si="11"/>
        <v>0</v>
      </c>
      <c r="G86" s="85">
        <f t="shared" si="12"/>
        <v>0</v>
      </c>
      <c r="H86" s="85">
        <f t="shared" si="13"/>
        <v>0</v>
      </c>
      <c r="I86" s="85">
        <f t="shared" si="14"/>
        <v>0</v>
      </c>
      <c r="J86" s="85">
        <f t="shared" si="15"/>
        <v>0</v>
      </c>
      <c r="K86" s="100">
        <v>650</v>
      </c>
    </row>
    <row r="87" spans="1:12" x14ac:dyDescent="0.45">
      <c r="A87" s="15">
        <v>5</v>
      </c>
      <c r="B87" s="28" t="s">
        <v>120</v>
      </c>
      <c r="C87" s="27" t="s">
        <v>121</v>
      </c>
      <c r="D87" s="66">
        <v>450</v>
      </c>
      <c r="E87" s="74"/>
      <c r="F87" s="85">
        <f t="shared" si="11"/>
        <v>0</v>
      </c>
      <c r="G87" s="85">
        <f t="shared" si="12"/>
        <v>0</v>
      </c>
      <c r="H87" s="85">
        <f t="shared" si="13"/>
        <v>0</v>
      </c>
      <c r="I87" s="85">
        <f t="shared" si="14"/>
        <v>0</v>
      </c>
      <c r="J87" s="85">
        <f t="shared" si="15"/>
        <v>0</v>
      </c>
      <c r="K87" s="100">
        <v>650</v>
      </c>
    </row>
    <row r="88" spans="1:12" x14ac:dyDescent="0.45">
      <c r="A88" s="15">
        <v>6</v>
      </c>
      <c r="B88" s="28" t="s">
        <v>122</v>
      </c>
      <c r="C88" s="27" t="s">
        <v>123</v>
      </c>
      <c r="D88" s="66">
        <v>450</v>
      </c>
      <c r="E88" s="74"/>
      <c r="F88" s="85">
        <f t="shared" si="11"/>
        <v>0</v>
      </c>
      <c r="G88" s="85">
        <f t="shared" si="12"/>
        <v>0</v>
      </c>
      <c r="H88" s="85">
        <f t="shared" si="13"/>
        <v>0</v>
      </c>
      <c r="I88" s="85">
        <f t="shared" si="14"/>
        <v>0</v>
      </c>
      <c r="J88" s="85">
        <f t="shared" si="15"/>
        <v>0</v>
      </c>
      <c r="K88" s="100">
        <v>650</v>
      </c>
    </row>
    <row r="89" spans="1:12" x14ac:dyDescent="0.45">
      <c r="A89" s="15">
        <v>7</v>
      </c>
      <c r="B89" s="30" t="s">
        <v>124</v>
      </c>
      <c r="C89" s="27" t="s">
        <v>125</v>
      </c>
      <c r="D89" s="66">
        <v>450</v>
      </c>
      <c r="E89" s="74"/>
      <c r="F89" s="85">
        <f t="shared" si="11"/>
        <v>0</v>
      </c>
      <c r="G89" s="85">
        <f t="shared" si="12"/>
        <v>0</v>
      </c>
      <c r="H89" s="85">
        <f t="shared" si="13"/>
        <v>0</v>
      </c>
      <c r="I89" s="85">
        <f t="shared" si="14"/>
        <v>0</v>
      </c>
      <c r="J89" s="85">
        <f t="shared" si="15"/>
        <v>0</v>
      </c>
      <c r="K89" s="100">
        <v>650</v>
      </c>
    </row>
    <row r="90" spans="1:12" x14ac:dyDescent="0.45">
      <c r="A90" s="15">
        <v>8</v>
      </c>
      <c r="B90" s="30" t="s">
        <v>126</v>
      </c>
      <c r="C90" s="27" t="s">
        <v>127</v>
      </c>
      <c r="D90" s="66">
        <v>450</v>
      </c>
      <c r="E90" s="74"/>
      <c r="F90" s="85">
        <f t="shared" si="11"/>
        <v>0</v>
      </c>
      <c r="G90" s="85">
        <f t="shared" si="12"/>
        <v>0</v>
      </c>
      <c r="H90" s="85">
        <f t="shared" si="13"/>
        <v>0</v>
      </c>
      <c r="I90" s="85">
        <f t="shared" si="14"/>
        <v>0</v>
      </c>
      <c r="J90" s="85">
        <f t="shared" si="15"/>
        <v>0</v>
      </c>
      <c r="K90" s="100">
        <v>650</v>
      </c>
    </row>
    <row r="91" spans="1:12" s="26" customFormat="1" x14ac:dyDescent="0.4">
      <c r="A91" s="15">
        <v>9</v>
      </c>
      <c r="B91" s="30" t="s">
        <v>128</v>
      </c>
      <c r="C91" s="27" t="s">
        <v>129</v>
      </c>
      <c r="D91" s="66">
        <v>450</v>
      </c>
      <c r="E91" s="74"/>
      <c r="F91" s="85">
        <f t="shared" si="11"/>
        <v>0</v>
      </c>
      <c r="G91" s="85">
        <f t="shared" si="12"/>
        <v>0</v>
      </c>
      <c r="H91" s="85">
        <f t="shared" si="13"/>
        <v>0</v>
      </c>
      <c r="I91" s="85">
        <f t="shared" si="14"/>
        <v>0</v>
      </c>
      <c r="J91" s="85">
        <f t="shared" si="15"/>
        <v>0</v>
      </c>
      <c r="K91" s="100">
        <v>650</v>
      </c>
      <c r="L91" s="1"/>
    </row>
    <row r="92" spans="1:12" x14ac:dyDescent="0.45">
      <c r="A92" s="15">
        <v>10</v>
      </c>
      <c r="B92" s="16" t="s">
        <v>130</v>
      </c>
      <c r="C92" s="27" t="s">
        <v>131</v>
      </c>
      <c r="D92" s="66">
        <v>1500</v>
      </c>
      <c r="E92" s="74"/>
      <c r="F92" s="85">
        <f t="shared" si="11"/>
        <v>0</v>
      </c>
      <c r="G92" s="85">
        <f t="shared" si="12"/>
        <v>0</v>
      </c>
      <c r="H92" s="85">
        <f t="shared" si="13"/>
        <v>0</v>
      </c>
      <c r="I92" s="85">
        <f t="shared" si="14"/>
        <v>0</v>
      </c>
      <c r="J92" s="85">
        <f t="shared" si="15"/>
        <v>0</v>
      </c>
      <c r="K92" s="100">
        <v>2000</v>
      </c>
    </row>
    <row r="93" spans="1:12" x14ac:dyDescent="0.45">
      <c r="A93" s="15">
        <v>11</v>
      </c>
      <c r="B93" s="16" t="s">
        <v>472</v>
      </c>
      <c r="C93" s="27" t="s">
        <v>473</v>
      </c>
      <c r="D93" s="66">
        <v>1500</v>
      </c>
      <c r="E93" s="74"/>
      <c r="F93" s="85">
        <f t="shared" si="11"/>
        <v>0</v>
      </c>
      <c r="G93" s="85">
        <f t="shared" si="12"/>
        <v>0</v>
      </c>
      <c r="H93" s="85">
        <f t="shared" si="13"/>
        <v>0</v>
      </c>
      <c r="I93" s="85">
        <f t="shared" si="14"/>
        <v>0</v>
      </c>
      <c r="J93" s="85">
        <f t="shared" si="15"/>
        <v>0</v>
      </c>
      <c r="K93" s="100">
        <v>2000</v>
      </c>
    </row>
    <row r="94" spans="1:12" x14ac:dyDescent="0.45">
      <c r="A94" s="15">
        <v>12</v>
      </c>
      <c r="B94" s="16" t="s">
        <v>132</v>
      </c>
      <c r="C94" s="27" t="s">
        <v>133</v>
      </c>
      <c r="D94" s="66">
        <v>1500</v>
      </c>
      <c r="E94" s="74"/>
      <c r="F94" s="85">
        <f t="shared" si="11"/>
        <v>0</v>
      </c>
      <c r="G94" s="85">
        <f t="shared" si="12"/>
        <v>0</v>
      </c>
      <c r="H94" s="85">
        <f t="shared" si="13"/>
        <v>0</v>
      </c>
      <c r="I94" s="85">
        <f t="shared" si="14"/>
        <v>0</v>
      </c>
      <c r="J94" s="85">
        <f t="shared" si="15"/>
        <v>0</v>
      </c>
      <c r="K94" s="100">
        <v>2000</v>
      </c>
    </row>
    <row r="95" spans="1:12" x14ac:dyDescent="0.45">
      <c r="A95" s="15">
        <v>13</v>
      </c>
      <c r="B95" s="28" t="s">
        <v>134</v>
      </c>
      <c r="C95" s="27" t="s">
        <v>135</v>
      </c>
      <c r="D95" s="66">
        <v>1500</v>
      </c>
      <c r="E95" s="74"/>
      <c r="F95" s="85">
        <f t="shared" si="11"/>
        <v>0</v>
      </c>
      <c r="G95" s="85">
        <f t="shared" si="12"/>
        <v>0</v>
      </c>
      <c r="H95" s="85">
        <f t="shared" si="13"/>
        <v>0</v>
      </c>
      <c r="I95" s="85">
        <f t="shared" si="14"/>
        <v>0</v>
      </c>
      <c r="J95" s="85">
        <f t="shared" si="15"/>
        <v>0</v>
      </c>
      <c r="K95" s="100">
        <v>2000</v>
      </c>
    </row>
    <row r="96" spans="1:12" x14ac:dyDescent="0.45">
      <c r="A96" s="15">
        <v>14</v>
      </c>
      <c r="B96" s="30" t="s">
        <v>136</v>
      </c>
      <c r="C96" s="27" t="s">
        <v>137</v>
      </c>
      <c r="D96" s="66">
        <v>1500</v>
      </c>
      <c r="E96" s="74"/>
      <c r="F96" s="85">
        <f t="shared" si="11"/>
        <v>0</v>
      </c>
      <c r="G96" s="85">
        <f t="shared" si="12"/>
        <v>0</v>
      </c>
      <c r="H96" s="85">
        <f t="shared" si="13"/>
        <v>0</v>
      </c>
      <c r="I96" s="85">
        <f t="shared" si="14"/>
        <v>0</v>
      </c>
      <c r="J96" s="85">
        <f t="shared" si="15"/>
        <v>0</v>
      </c>
      <c r="K96" s="100">
        <v>2000</v>
      </c>
    </row>
    <row r="97" spans="1:12" x14ac:dyDescent="0.45">
      <c r="A97" s="15">
        <v>15</v>
      </c>
      <c r="B97" s="30" t="s">
        <v>138</v>
      </c>
      <c r="C97" s="27" t="s">
        <v>139</v>
      </c>
      <c r="D97" s="66">
        <v>1500</v>
      </c>
      <c r="E97" s="74"/>
      <c r="F97" s="85">
        <f t="shared" si="11"/>
        <v>0</v>
      </c>
      <c r="G97" s="85">
        <f t="shared" si="12"/>
        <v>0</v>
      </c>
      <c r="H97" s="85">
        <f t="shared" si="13"/>
        <v>0</v>
      </c>
      <c r="I97" s="85">
        <f t="shared" si="14"/>
        <v>0</v>
      </c>
      <c r="J97" s="85">
        <f t="shared" si="15"/>
        <v>0</v>
      </c>
      <c r="K97" s="100">
        <v>2000</v>
      </c>
    </row>
    <row r="98" spans="1:12" x14ac:dyDescent="0.45">
      <c r="A98" s="15">
        <v>16</v>
      </c>
      <c r="B98" s="30" t="s">
        <v>140</v>
      </c>
      <c r="C98" s="27" t="s">
        <v>141</v>
      </c>
      <c r="D98" s="66">
        <v>1500</v>
      </c>
      <c r="E98" s="74"/>
      <c r="F98" s="85">
        <f t="shared" si="11"/>
        <v>0</v>
      </c>
      <c r="G98" s="85">
        <f t="shared" si="12"/>
        <v>0</v>
      </c>
      <c r="H98" s="85">
        <f t="shared" si="13"/>
        <v>0</v>
      </c>
      <c r="I98" s="85">
        <f t="shared" si="14"/>
        <v>0</v>
      </c>
      <c r="J98" s="85">
        <f t="shared" si="15"/>
        <v>0</v>
      </c>
      <c r="K98" s="100">
        <v>2000</v>
      </c>
    </row>
    <row r="99" spans="1:12" s="26" customFormat="1" x14ac:dyDescent="0.4">
      <c r="A99" s="137" t="s">
        <v>142</v>
      </c>
      <c r="B99" s="138"/>
      <c r="C99" s="12"/>
      <c r="D99" s="64"/>
      <c r="E99" s="73"/>
      <c r="F99" s="86"/>
      <c r="G99" s="86"/>
      <c r="H99" s="86"/>
      <c r="I99" s="86"/>
      <c r="J99" s="86"/>
      <c r="K99" s="101"/>
      <c r="L99" s="1"/>
    </row>
    <row r="100" spans="1:12" s="26" customFormat="1" x14ac:dyDescent="0.4">
      <c r="A100" s="15">
        <v>1</v>
      </c>
      <c r="B100" s="28" t="s">
        <v>143</v>
      </c>
      <c r="C100" s="27" t="s">
        <v>144</v>
      </c>
      <c r="D100" s="66">
        <v>1000</v>
      </c>
      <c r="E100" s="74"/>
      <c r="F100" s="85">
        <f>IF($E$280&gt;=30000, $D100*$E100*0.95, 0)</f>
        <v>0</v>
      </c>
      <c r="G100" s="85">
        <f>IF($E$280&gt;=60000, $D100*$E100*0.9, 0)</f>
        <v>0</v>
      </c>
      <c r="H100" s="85">
        <f>IF($E$280&gt;=100000, $D100*$E100*0.85, 0)</f>
        <v>0</v>
      </c>
      <c r="I100" s="85">
        <f>IF($E$280&gt;=200000, $D100*$E100*0.8, 0)</f>
        <v>0</v>
      </c>
      <c r="J100" s="85">
        <f>IF($E$280&gt;=350000, $D100*$E100*0.75, 0)</f>
        <v>0</v>
      </c>
      <c r="K100" s="100">
        <v>1300</v>
      </c>
      <c r="L100" s="1"/>
    </row>
    <row r="101" spans="1:12" x14ac:dyDescent="0.45">
      <c r="A101" s="15">
        <v>2</v>
      </c>
      <c r="B101" s="16" t="s">
        <v>145</v>
      </c>
      <c r="C101" s="29" t="s">
        <v>146</v>
      </c>
      <c r="D101" s="66">
        <v>1000</v>
      </c>
      <c r="E101" s="74"/>
      <c r="F101" s="85">
        <f>IF($E$280&gt;=30000, $D101*$E101*0.95, 0)</f>
        <v>0</v>
      </c>
      <c r="G101" s="85">
        <f>IF($E$280&gt;=60000, $D101*$E101*0.9, 0)</f>
        <v>0</v>
      </c>
      <c r="H101" s="85">
        <f>IF($E$280&gt;=100000, $D101*$E101*0.85, 0)</f>
        <v>0</v>
      </c>
      <c r="I101" s="85">
        <f>IF($E$280&gt;=200000, $D101*$E101*0.8, 0)</f>
        <v>0</v>
      </c>
      <c r="J101" s="85">
        <f>IF($E$280&gt;=350000, $D101*$E101*0.75, 0)</f>
        <v>0</v>
      </c>
      <c r="K101" s="100">
        <v>1300</v>
      </c>
    </row>
    <row r="102" spans="1:12" x14ac:dyDescent="0.45">
      <c r="A102" s="15">
        <v>3</v>
      </c>
      <c r="B102" s="16" t="s">
        <v>147</v>
      </c>
      <c r="C102" s="29" t="s">
        <v>148</v>
      </c>
      <c r="D102" s="66">
        <v>1000</v>
      </c>
      <c r="E102" s="74"/>
      <c r="F102" s="85">
        <f>IF($E$280&gt;=30000, $D102*$E102*0.95, 0)</f>
        <v>0</v>
      </c>
      <c r="G102" s="85">
        <f>IF($E$280&gt;=60000, $D102*$E102*0.9, 0)</f>
        <v>0</v>
      </c>
      <c r="H102" s="85">
        <f>IF($E$280&gt;=100000, $D102*$E102*0.85, 0)</f>
        <v>0</v>
      </c>
      <c r="I102" s="85">
        <f>IF($E$280&gt;=200000, $D102*$E102*0.8, 0)</f>
        <v>0</v>
      </c>
      <c r="J102" s="85">
        <f>IF($E$280&gt;=350000, $D102*$E102*0.75, 0)</f>
        <v>0</v>
      </c>
      <c r="K102" s="100">
        <v>1300</v>
      </c>
    </row>
    <row r="103" spans="1:12" x14ac:dyDescent="0.45">
      <c r="A103" s="15">
        <v>4</v>
      </c>
      <c r="B103" s="30" t="s">
        <v>149</v>
      </c>
      <c r="C103" s="1" t="s">
        <v>150</v>
      </c>
      <c r="D103" s="66">
        <v>1000</v>
      </c>
      <c r="E103" s="74"/>
      <c r="F103" s="85">
        <f>IF($E$280&gt;=30000, $D103*$E103*0.95, 0)</f>
        <v>0</v>
      </c>
      <c r="G103" s="85">
        <f>IF($E$280&gt;=60000, $D103*$E103*0.9, 0)</f>
        <v>0</v>
      </c>
      <c r="H103" s="85">
        <f>IF($E$280&gt;=100000, $D103*$E103*0.85, 0)</f>
        <v>0</v>
      </c>
      <c r="I103" s="85">
        <f>IF($E$280&gt;=200000, $D103*$E103*0.8, 0)</f>
        <v>0</v>
      </c>
      <c r="J103" s="85">
        <f>IF($E$280&gt;=350000, $D103*$E103*0.75, 0)</f>
        <v>0</v>
      </c>
      <c r="K103" s="100">
        <v>1300</v>
      </c>
    </row>
    <row r="104" spans="1:12" x14ac:dyDescent="0.45">
      <c r="A104" s="15">
        <v>5</v>
      </c>
      <c r="B104" s="16" t="s">
        <v>151</v>
      </c>
      <c r="C104" s="29" t="s">
        <v>152</v>
      </c>
      <c r="D104" s="66">
        <v>1000</v>
      </c>
      <c r="E104" s="74"/>
      <c r="F104" s="85">
        <f>IF($E$280&gt;=30000, $D104*$E104*0.95, 0)</f>
        <v>0</v>
      </c>
      <c r="G104" s="85">
        <f>IF($E$280&gt;=60000, $D104*$E104*0.9, 0)</f>
        <v>0</v>
      </c>
      <c r="H104" s="85">
        <f>IF($E$280&gt;=100000, $D104*$E104*0.85, 0)</f>
        <v>0</v>
      </c>
      <c r="I104" s="85">
        <f>IF($E$280&gt;=200000, $D104*$E104*0.8, 0)</f>
        <v>0</v>
      </c>
      <c r="J104" s="85">
        <f>IF($E$280&gt;=350000, $D104*$E104*0.75, 0)</f>
        <v>0</v>
      </c>
      <c r="K104" s="100">
        <v>1300</v>
      </c>
    </row>
    <row r="105" spans="1:12" s="26" customFormat="1" x14ac:dyDescent="0.4">
      <c r="A105" s="137" t="s">
        <v>153</v>
      </c>
      <c r="B105" s="138"/>
      <c r="C105" s="12"/>
      <c r="D105" s="13"/>
      <c r="E105" s="73"/>
      <c r="F105" s="86"/>
      <c r="G105" s="86"/>
      <c r="H105" s="86"/>
      <c r="I105" s="86"/>
      <c r="J105" s="86"/>
      <c r="K105" s="101"/>
      <c r="L105" s="1"/>
    </row>
    <row r="106" spans="1:12" s="26" customFormat="1" x14ac:dyDescent="0.4">
      <c r="A106" s="135" t="s">
        <v>154</v>
      </c>
      <c r="B106" s="136"/>
      <c r="C106" s="31"/>
      <c r="D106" s="64"/>
      <c r="E106" s="73"/>
      <c r="F106" s="86"/>
      <c r="G106" s="86"/>
      <c r="H106" s="86"/>
      <c r="I106" s="86"/>
      <c r="J106" s="86"/>
      <c r="K106" s="101"/>
      <c r="L106" s="1"/>
    </row>
    <row r="107" spans="1:12" x14ac:dyDescent="0.45">
      <c r="A107" s="15">
        <v>1</v>
      </c>
      <c r="B107" s="30" t="s">
        <v>155</v>
      </c>
      <c r="C107" s="30" t="s">
        <v>156</v>
      </c>
      <c r="D107" s="32">
        <v>900</v>
      </c>
      <c r="E107" s="74"/>
      <c r="F107" s="85">
        <f t="shared" ref="F107:F115" si="16">IF($E$280&gt;=30000, $D107*$E107*0.95, 0)</f>
        <v>0</v>
      </c>
      <c r="G107" s="85">
        <f t="shared" ref="G107:G115" si="17">IF($E$280&gt;=60000, $D107*$E107*0.9, 0)</f>
        <v>0</v>
      </c>
      <c r="H107" s="85">
        <f t="shared" ref="H107:H115" si="18">IF($E$280&gt;=100000, $D107*$E107*0.85, 0)</f>
        <v>0</v>
      </c>
      <c r="I107" s="85">
        <f t="shared" ref="I107:I115" si="19">IF($E$280&gt;=200000, $D107*$E107*0.8, 0)</f>
        <v>0</v>
      </c>
      <c r="J107" s="85">
        <f t="shared" ref="J107:J115" si="20">IF($E$280&gt;=350000, $D107*$E107*0.75, 0)</f>
        <v>0</v>
      </c>
      <c r="K107" s="100">
        <v>1100</v>
      </c>
    </row>
    <row r="108" spans="1:12" x14ac:dyDescent="0.45">
      <c r="A108" s="15">
        <v>2</v>
      </c>
      <c r="B108" s="30" t="s">
        <v>157</v>
      </c>
      <c r="C108" s="33" t="s">
        <v>158</v>
      </c>
      <c r="D108" s="32">
        <v>900</v>
      </c>
      <c r="E108" s="74"/>
      <c r="F108" s="85">
        <f t="shared" si="16"/>
        <v>0</v>
      </c>
      <c r="G108" s="85">
        <f t="shared" si="17"/>
        <v>0</v>
      </c>
      <c r="H108" s="85">
        <f t="shared" si="18"/>
        <v>0</v>
      </c>
      <c r="I108" s="85">
        <f t="shared" si="19"/>
        <v>0</v>
      </c>
      <c r="J108" s="85">
        <f t="shared" si="20"/>
        <v>0</v>
      </c>
      <c r="K108" s="100">
        <v>1100</v>
      </c>
    </row>
    <row r="109" spans="1:12" x14ac:dyDescent="0.45">
      <c r="A109" s="15">
        <v>3</v>
      </c>
      <c r="B109" s="30" t="s">
        <v>159</v>
      </c>
      <c r="C109" s="30" t="s">
        <v>160</v>
      </c>
      <c r="D109" s="32">
        <v>900</v>
      </c>
      <c r="E109" s="74"/>
      <c r="F109" s="85">
        <f t="shared" si="16"/>
        <v>0</v>
      </c>
      <c r="G109" s="85">
        <f t="shared" si="17"/>
        <v>0</v>
      </c>
      <c r="H109" s="85">
        <f t="shared" si="18"/>
        <v>0</v>
      </c>
      <c r="I109" s="85">
        <f t="shared" si="19"/>
        <v>0</v>
      </c>
      <c r="J109" s="85">
        <f t="shared" si="20"/>
        <v>0</v>
      </c>
      <c r="K109" s="100">
        <v>1100</v>
      </c>
    </row>
    <row r="110" spans="1:12" x14ac:dyDescent="0.45">
      <c r="A110" s="15">
        <v>4</v>
      </c>
      <c r="B110" s="30" t="s">
        <v>161</v>
      </c>
      <c r="C110" s="30" t="s">
        <v>162</v>
      </c>
      <c r="D110" s="32">
        <v>900</v>
      </c>
      <c r="E110" s="74"/>
      <c r="F110" s="85">
        <f t="shared" si="16"/>
        <v>0</v>
      </c>
      <c r="G110" s="85">
        <f t="shared" si="17"/>
        <v>0</v>
      </c>
      <c r="H110" s="85">
        <f t="shared" si="18"/>
        <v>0</v>
      </c>
      <c r="I110" s="85">
        <f t="shared" si="19"/>
        <v>0</v>
      </c>
      <c r="J110" s="85">
        <f t="shared" si="20"/>
        <v>0</v>
      </c>
      <c r="K110" s="100">
        <v>1100</v>
      </c>
    </row>
    <row r="111" spans="1:12" x14ac:dyDescent="0.45">
      <c r="A111" s="15">
        <v>5</v>
      </c>
      <c r="B111" s="30" t="s">
        <v>163</v>
      </c>
      <c r="C111" s="30" t="s">
        <v>164</v>
      </c>
      <c r="D111" s="32">
        <v>900</v>
      </c>
      <c r="E111" s="74"/>
      <c r="F111" s="85">
        <f t="shared" si="16"/>
        <v>0</v>
      </c>
      <c r="G111" s="85">
        <f t="shared" si="17"/>
        <v>0</v>
      </c>
      <c r="H111" s="85">
        <f t="shared" si="18"/>
        <v>0</v>
      </c>
      <c r="I111" s="85">
        <f t="shared" si="19"/>
        <v>0</v>
      </c>
      <c r="J111" s="85">
        <f t="shared" si="20"/>
        <v>0</v>
      </c>
      <c r="K111" s="100">
        <v>1100</v>
      </c>
    </row>
    <row r="112" spans="1:12" x14ac:dyDescent="0.45">
      <c r="A112" s="15">
        <v>6</v>
      </c>
      <c r="B112" s="30" t="s">
        <v>165</v>
      </c>
      <c r="C112" s="30" t="s">
        <v>166</v>
      </c>
      <c r="D112" s="32">
        <v>900</v>
      </c>
      <c r="E112" s="74"/>
      <c r="F112" s="85">
        <f t="shared" si="16"/>
        <v>0</v>
      </c>
      <c r="G112" s="85">
        <f t="shared" si="17"/>
        <v>0</v>
      </c>
      <c r="H112" s="85">
        <f t="shared" si="18"/>
        <v>0</v>
      </c>
      <c r="I112" s="85">
        <f t="shared" si="19"/>
        <v>0</v>
      </c>
      <c r="J112" s="85">
        <f t="shared" si="20"/>
        <v>0</v>
      </c>
      <c r="K112" s="100">
        <v>1100</v>
      </c>
    </row>
    <row r="113" spans="1:12" x14ac:dyDescent="0.45">
      <c r="A113" s="15">
        <v>7</v>
      </c>
      <c r="B113" s="30" t="s">
        <v>167</v>
      </c>
      <c r="C113" s="30" t="s">
        <v>168</v>
      </c>
      <c r="D113" s="32">
        <v>900</v>
      </c>
      <c r="E113" s="74"/>
      <c r="F113" s="85">
        <f t="shared" si="16"/>
        <v>0</v>
      </c>
      <c r="G113" s="85">
        <f t="shared" si="17"/>
        <v>0</v>
      </c>
      <c r="H113" s="85">
        <f t="shared" si="18"/>
        <v>0</v>
      </c>
      <c r="I113" s="85">
        <f t="shared" si="19"/>
        <v>0</v>
      </c>
      <c r="J113" s="85">
        <f t="shared" si="20"/>
        <v>0</v>
      </c>
      <c r="K113" s="100">
        <v>1100</v>
      </c>
    </row>
    <row r="114" spans="1:12" x14ac:dyDescent="0.45">
      <c r="A114" s="15">
        <v>8</v>
      </c>
      <c r="B114" s="30" t="s">
        <v>169</v>
      </c>
      <c r="C114" s="30" t="s">
        <v>170</v>
      </c>
      <c r="D114" s="32">
        <v>900</v>
      </c>
      <c r="E114" s="74"/>
      <c r="F114" s="85">
        <f t="shared" si="16"/>
        <v>0</v>
      </c>
      <c r="G114" s="85">
        <f t="shared" si="17"/>
        <v>0</v>
      </c>
      <c r="H114" s="85">
        <f t="shared" si="18"/>
        <v>0</v>
      </c>
      <c r="I114" s="85">
        <f t="shared" si="19"/>
        <v>0</v>
      </c>
      <c r="J114" s="85">
        <f t="shared" si="20"/>
        <v>0</v>
      </c>
      <c r="K114" s="100">
        <v>1100</v>
      </c>
    </row>
    <row r="115" spans="1:12" x14ac:dyDescent="0.45">
      <c r="A115" s="15">
        <v>9</v>
      </c>
      <c r="B115" s="30" t="s">
        <v>171</v>
      </c>
      <c r="C115" s="30" t="s">
        <v>172</v>
      </c>
      <c r="D115" s="32">
        <v>900</v>
      </c>
      <c r="E115" s="74"/>
      <c r="F115" s="85">
        <f t="shared" si="16"/>
        <v>0</v>
      </c>
      <c r="G115" s="85">
        <f t="shared" si="17"/>
        <v>0</v>
      </c>
      <c r="H115" s="85">
        <f t="shared" si="18"/>
        <v>0</v>
      </c>
      <c r="I115" s="85">
        <f t="shared" si="19"/>
        <v>0</v>
      </c>
      <c r="J115" s="85">
        <f t="shared" si="20"/>
        <v>0</v>
      </c>
      <c r="K115" s="100">
        <v>1100</v>
      </c>
    </row>
    <row r="116" spans="1:12" s="26" customFormat="1" x14ac:dyDescent="0.4">
      <c r="A116" s="135" t="s">
        <v>173</v>
      </c>
      <c r="B116" s="136"/>
      <c r="C116" s="31"/>
      <c r="D116" s="64"/>
      <c r="E116" s="73"/>
      <c r="F116" s="86"/>
      <c r="G116" s="86"/>
      <c r="H116" s="86"/>
      <c r="I116" s="86"/>
      <c r="J116" s="86"/>
      <c r="K116" s="101"/>
      <c r="L116" s="1"/>
    </row>
    <row r="117" spans="1:12" x14ac:dyDescent="0.45">
      <c r="A117" s="15">
        <v>1</v>
      </c>
      <c r="B117" s="16" t="s">
        <v>174</v>
      </c>
      <c r="C117" s="16" t="s">
        <v>175</v>
      </c>
      <c r="D117" s="32">
        <v>1100</v>
      </c>
      <c r="E117" s="74"/>
      <c r="F117" s="85">
        <f t="shared" ref="F117:F122" si="21">IF($E$280&gt;=30000, $D117*$E117*0.95, 0)</f>
        <v>0</v>
      </c>
      <c r="G117" s="85">
        <f t="shared" ref="G117:G122" si="22">IF($E$280&gt;=60000, $D117*$E117*0.9, 0)</f>
        <v>0</v>
      </c>
      <c r="H117" s="85">
        <f t="shared" ref="H117:H122" si="23">IF($E$280&gt;=100000, $D117*$E117*0.85, 0)</f>
        <v>0</v>
      </c>
      <c r="I117" s="85">
        <f t="shared" ref="I117:I122" si="24">IF($E$280&gt;=200000, $D117*$E117*0.8, 0)</f>
        <v>0</v>
      </c>
      <c r="J117" s="85">
        <f t="shared" ref="J117:J122" si="25">IF($E$280&gt;=350000, $D117*$E117*0.75, 0)</f>
        <v>0</v>
      </c>
      <c r="K117" s="100">
        <v>1350</v>
      </c>
    </row>
    <row r="118" spans="1:12" x14ac:dyDescent="0.45">
      <c r="A118" s="15">
        <v>2</v>
      </c>
      <c r="B118" s="16" t="s">
        <v>176</v>
      </c>
      <c r="C118" s="16" t="s">
        <v>177</v>
      </c>
      <c r="D118" s="32">
        <v>1100</v>
      </c>
      <c r="E118" s="74"/>
      <c r="F118" s="85">
        <f t="shared" si="21"/>
        <v>0</v>
      </c>
      <c r="G118" s="85">
        <f t="shared" si="22"/>
        <v>0</v>
      </c>
      <c r="H118" s="85">
        <f t="shared" si="23"/>
        <v>0</v>
      </c>
      <c r="I118" s="85">
        <f t="shared" si="24"/>
        <v>0</v>
      </c>
      <c r="J118" s="85">
        <f t="shared" si="25"/>
        <v>0</v>
      </c>
      <c r="K118" s="100">
        <v>1350</v>
      </c>
    </row>
    <row r="119" spans="1:12" x14ac:dyDescent="0.45">
      <c r="A119" s="15">
        <v>3</v>
      </c>
      <c r="B119" s="16" t="s">
        <v>178</v>
      </c>
      <c r="C119" s="16" t="s">
        <v>179</v>
      </c>
      <c r="D119" s="32">
        <v>1100</v>
      </c>
      <c r="E119" s="74"/>
      <c r="F119" s="85">
        <f t="shared" si="21"/>
        <v>0</v>
      </c>
      <c r="G119" s="85">
        <f t="shared" si="22"/>
        <v>0</v>
      </c>
      <c r="H119" s="85">
        <f t="shared" si="23"/>
        <v>0</v>
      </c>
      <c r="I119" s="85">
        <f t="shared" si="24"/>
        <v>0</v>
      </c>
      <c r="J119" s="85">
        <f t="shared" si="25"/>
        <v>0</v>
      </c>
      <c r="K119" s="100">
        <v>1350</v>
      </c>
    </row>
    <row r="120" spans="1:12" ht="26.25" x14ac:dyDescent="0.45">
      <c r="A120" s="15">
        <v>4</v>
      </c>
      <c r="B120" s="16" t="s">
        <v>180</v>
      </c>
      <c r="C120" s="16" t="s">
        <v>181</v>
      </c>
      <c r="D120" s="32">
        <v>1100</v>
      </c>
      <c r="E120" s="74"/>
      <c r="F120" s="85">
        <f t="shared" si="21"/>
        <v>0</v>
      </c>
      <c r="G120" s="85">
        <f t="shared" si="22"/>
        <v>0</v>
      </c>
      <c r="H120" s="85">
        <f t="shared" si="23"/>
        <v>0</v>
      </c>
      <c r="I120" s="85">
        <f t="shared" si="24"/>
        <v>0</v>
      </c>
      <c r="J120" s="85">
        <f t="shared" si="25"/>
        <v>0</v>
      </c>
      <c r="K120" s="100">
        <v>1350</v>
      </c>
    </row>
    <row r="121" spans="1:12" ht="26.25" x14ac:dyDescent="0.45">
      <c r="A121" s="15">
        <v>5</v>
      </c>
      <c r="B121" s="16" t="s">
        <v>182</v>
      </c>
      <c r="C121" s="16" t="s">
        <v>183</v>
      </c>
      <c r="D121" s="32">
        <v>1100</v>
      </c>
      <c r="E121" s="74"/>
      <c r="F121" s="85">
        <f t="shared" si="21"/>
        <v>0</v>
      </c>
      <c r="G121" s="85">
        <f t="shared" si="22"/>
        <v>0</v>
      </c>
      <c r="H121" s="85">
        <f t="shared" si="23"/>
        <v>0</v>
      </c>
      <c r="I121" s="85">
        <f t="shared" si="24"/>
        <v>0</v>
      </c>
      <c r="J121" s="85">
        <f t="shared" si="25"/>
        <v>0</v>
      </c>
      <c r="K121" s="100">
        <v>1350</v>
      </c>
    </row>
    <row r="122" spans="1:12" ht="26.25" x14ac:dyDescent="0.45">
      <c r="A122" s="15">
        <v>6</v>
      </c>
      <c r="B122" s="16" t="s">
        <v>445</v>
      </c>
      <c r="C122" s="16" t="s">
        <v>184</v>
      </c>
      <c r="D122" s="32">
        <v>1100</v>
      </c>
      <c r="E122" s="74"/>
      <c r="F122" s="85">
        <f t="shared" si="21"/>
        <v>0</v>
      </c>
      <c r="G122" s="85">
        <f t="shared" si="22"/>
        <v>0</v>
      </c>
      <c r="H122" s="85">
        <f t="shared" si="23"/>
        <v>0</v>
      </c>
      <c r="I122" s="85">
        <f t="shared" si="24"/>
        <v>0</v>
      </c>
      <c r="J122" s="85">
        <f t="shared" si="25"/>
        <v>0</v>
      </c>
      <c r="K122" s="100">
        <v>1350</v>
      </c>
    </row>
    <row r="123" spans="1:12" x14ac:dyDescent="0.45">
      <c r="A123" s="149" t="s">
        <v>185</v>
      </c>
      <c r="B123" s="150"/>
      <c r="C123" s="34"/>
      <c r="D123" s="64"/>
      <c r="E123" s="73"/>
      <c r="F123" s="86"/>
      <c r="G123" s="86"/>
      <c r="H123" s="86"/>
      <c r="I123" s="86"/>
      <c r="J123" s="86"/>
      <c r="K123" s="101"/>
    </row>
    <row r="124" spans="1:12" s="38" customFormat="1" x14ac:dyDescent="0.4">
      <c r="A124" s="35">
        <v>1</v>
      </c>
      <c r="B124" s="36" t="s">
        <v>186</v>
      </c>
      <c r="C124" s="37" t="s">
        <v>187</v>
      </c>
      <c r="D124" s="32">
        <v>1200</v>
      </c>
      <c r="E124" s="74"/>
      <c r="F124" s="85">
        <f t="shared" ref="F124:F134" si="26">IF($E$280&gt;=30000, $D124*$E124*0.95, 0)</f>
        <v>0</v>
      </c>
      <c r="G124" s="85">
        <f t="shared" ref="G124:G134" si="27">IF($E$280&gt;=60000, $D124*$E124*0.9, 0)</f>
        <v>0</v>
      </c>
      <c r="H124" s="85">
        <f t="shared" ref="H124:H134" si="28">IF($E$280&gt;=100000, $D124*$E124*0.85, 0)</f>
        <v>0</v>
      </c>
      <c r="I124" s="85">
        <f t="shared" ref="I124:I134" si="29">IF($E$280&gt;=200000, $D124*$E124*0.8, 0)</f>
        <v>0</v>
      </c>
      <c r="J124" s="85">
        <f t="shared" ref="J124:J134" si="30">IF($E$280&gt;=350000, $D124*$E124*0.75, 0)</f>
        <v>0</v>
      </c>
      <c r="K124" s="100">
        <v>1350</v>
      </c>
      <c r="L124" s="1"/>
    </row>
    <row r="125" spans="1:12" s="38" customFormat="1" x14ac:dyDescent="0.4">
      <c r="A125" s="35">
        <v>2</v>
      </c>
      <c r="B125" s="17" t="s">
        <v>190</v>
      </c>
      <c r="C125" s="16" t="s">
        <v>191</v>
      </c>
      <c r="D125" s="32">
        <v>1200</v>
      </c>
      <c r="E125" s="74"/>
      <c r="F125" s="85">
        <f t="shared" si="26"/>
        <v>0</v>
      </c>
      <c r="G125" s="85">
        <f t="shared" si="27"/>
        <v>0</v>
      </c>
      <c r="H125" s="85">
        <f t="shared" si="28"/>
        <v>0</v>
      </c>
      <c r="I125" s="85">
        <f t="shared" si="29"/>
        <v>0</v>
      </c>
      <c r="J125" s="85">
        <f t="shared" si="30"/>
        <v>0</v>
      </c>
      <c r="K125" s="100">
        <v>1350</v>
      </c>
      <c r="L125" s="1"/>
    </row>
    <row r="126" spans="1:12" x14ac:dyDescent="0.45">
      <c r="A126" s="35">
        <v>3</v>
      </c>
      <c r="B126" s="17" t="s">
        <v>192</v>
      </c>
      <c r="C126" s="16" t="s">
        <v>193</v>
      </c>
      <c r="D126" s="32">
        <v>1200</v>
      </c>
      <c r="E126" s="74"/>
      <c r="F126" s="85">
        <f t="shared" si="26"/>
        <v>0</v>
      </c>
      <c r="G126" s="85">
        <f t="shared" si="27"/>
        <v>0</v>
      </c>
      <c r="H126" s="85">
        <f t="shared" si="28"/>
        <v>0</v>
      </c>
      <c r="I126" s="85">
        <f t="shared" si="29"/>
        <v>0</v>
      </c>
      <c r="J126" s="85">
        <f t="shared" si="30"/>
        <v>0</v>
      </c>
      <c r="K126" s="100">
        <v>1350</v>
      </c>
    </row>
    <row r="127" spans="1:12" x14ac:dyDescent="0.45">
      <c r="A127" s="35">
        <v>4</v>
      </c>
      <c r="B127" s="17" t="s">
        <v>194</v>
      </c>
      <c r="C127" s="16" t="s">
        <v>195</v>
      </c>
      <c r="D127" s="32">
        <v>1200</v>
      </c>
      <c r="E127" s="74"/>
      <c r="F127" s="85">
        <f t="shared" si="26"/>
        <v>0</v>
      </c>
      <c r="G127" s="85">
        <f t="shared" si="27"/>
        <v>0</v>
      </c>
      <c r="H127" s="85">
        <f t="shared" si="28"/>
        <v>0</v>
      </c>
      <c r="I127" s="85">
        <f t="shared" si="29"/>
        <v>0</v>
      </c>
      <c r="J127" s="85">
        <f t="shared" si="30"/>
        <v>0</v>
      </c>
      <c r="K127" s="100">
        <v>1350</v>
      </c>
    </row>
    <row r="128" spans="1:12" x14ac:dyDescent="0.45">
      <c r="A128" s="35">
        <v>5</v>
      </c>
      <c r="B128" s="17" t="s">
        <v>196</v>
      </c>
      <c r="C128" s="16" t="s">
        <v>197</v>
      </c>
      <c r="D128" s="32">
        <v>1200</v>
      </c>
      <c r="E128" s="74"/>
      <c r="F128" s="85">
        <f t="shared" si="26"/>
        <v>0</v>
      </c>
      <c r="G128" s="85">
        <f t="shared" si="27"/>
        <v>0</v>
      </c>
      <c r="H128" s="85">
        <f t="shared" si="28"/>
        <v>0</v>
      </c>
      <c r="I128" s="85">
        <f t="shared" si="29"/>
        <v>0</v>
      </c>
      <c r="J128" s="85">
        <f t="shared" si="30"/>
        <v>0</v>
      </c>
      <c r="K128" s="100">
        <v>1350</v>
      </c>
    </row>
    <row r="129" spans="1:12" ht="26.25" x14ac:dyDescent="0.45">
      <c r="A129" s="35">
        <v>6</v>
      </c>
      <c r="B129" s="17" t="s">
        <v>198</v>
      </c>
      <c r="C129" s="16" t="s">
        <v>199</v>
      </c>
      <c r="D129" s="32">
        <v>1200</v>
      </c>
      <c r="E129" s="74"/>
      <c r="F129" s="85">
        <f t="shared" si="26"/>
        <v>0</v>
      </c>
      <c r="G129" s="85">
        <f t="shared" si="27"/>
        <v>0</v>
      </c>
      <c r="H129" s="85">
        <f t="shared" si="28"/>
        <v>0</v>
      </c>
      <c r="I129" s="85">
        <f t="shared" si="29"/>
        <v>0</v>
      </c>
      <c r="J129" s="85">
        <f t="shared" si="30"/>
        <v>0</v>
      </c>
      <c r="K129" s="100">
        <v>1350</v>
      </c>
    </row>
    <row r="130" spans="1:12" x14ac:dyDescent="0.45">
      <c r="A130" s="35">
        <v>7</v>
      </c>
      <c r="B130" s="17" t="s">
        <v>200</v>
      </c>
      <c r="C130" s="16" t="s">
        <v>201</v>
      </c>
      <c r="D130" s="32">
        <v>1200</v>
      </c>
      <c r="E130" s="74"/>
      <c r="F130" s="85">
        <f t="shared" si="26"/>
        <v>0</v>
      </c>
      <c r="G130" s="85">
        <f t="shared" si="27"/>
        <v>0</v>
      </c>
      <c r="H130" s="85">
        <f t="shared" si="28"/>
        <v>0</v>
      </c>
      <c r="I130" s="85">
        <f t="shared" si="29"/>
        <v>0</v>
      </c>
      <c r="J130" s="85">
        <f t="shared" si="30"/>
        <v>0</v>
      </c>
      <c r="K130" s="100">
        <v>1350</v>
      </c>
    </row>
    <row r="131" spans="1:12" x14ac:dyDescent="0.45">
      <c r="A131" s="35">
        <v>8</v>
      </c>
      <c r="B131" s="17" t="s">
        <v>202</v>
      </c>
      <c r="C131" s="16" t="s">
        <v>203</v>
      </c>
      <c r="D131" s="32">
        <v>1200</v>
      </c>
      <c r="E131" s="74"/>
      <c r="F131" s="85">
        <f t="shared" si="26"/>
        <v>0</v>
      </c>
      <c r="G131" s="85">
        <f t="shared" si="27"/>
        <v>0</v>
      </c>
      <c r="H131" s="85">
        <f t="shared" si="28"/>
        <v>0</v>
      </c>
      <c r="I131" s="85">
        <f t="shared" si="29"/>
        <v>0</v>
      </c>
      <c r="J131" s="85">
        <f t="shared" si="30"/>
        <v>0</v>
      </c>
      <c r="K131" s="100">
        <v>1350</v>
      </c>
    </row>
    <row r="132" spans="1:12" x14ac:dyDescent="0.45">
      <c r="A132" s="35">
        <v>9</v>
      </c>
      <c r="B132" s="17" t="s">
        <v>204</v>
      </c>
      <c r="C132" s="16" t="s">
        <v>205</v>
      </c>
      <c r="D132" s="32">
        <v>1200</v>
      </c>
      <c r="E132" s="74"/>
      <c r="F132" s="85">
        <f t="shared" si="26"/>
        <v>0</v>
      </c>
      <c r="G132" s="85">
        <f t="shared" si="27"/>
        <v>0</v>
      </c>
      <c r="H132" s="85">
        <f t="shared" si="28"/>
        <v>0</v>
      </c>
      <c r="I132" s="85">
        <f t="shared" si="29"/>
        <v>0</v>
      </c>
      <c r="J132" s="85">
        <f t="shared" si="30"/>
        <v>0</v>
      </c>
      <c r="K132" s="100">
        <v>1350</v>
      </c>
    </row>
    <row r="133" spans="1:12" x14ac:dyDescent="0.45">
      <c r="A133" s="35">
        <v>10</v>
      </c>
      <c r="B133" s="29" t="s">
        <v>206</v>
      </c>
      <c r="C133" s="16" t="s">
        <v>207</v>
      </c>
      <c r="D133" s="32">
        <v>1200</v>
      </c>
      <c r="E133" s="74"/>
      <c r="F133" s="85">
        <f t="shared" si="26"/>
        <v>0</v>
      </c>
      <c r="G133" s="85">
        <f t="shared" si="27"/>
        <v>0</v>
      </c>
      <c r="H133" s="85">
        <f t="shared" si="28"/>
        <v>0</v>
      </c>
      <c r="I133" s="85">
        <f t="shared" si="29"/>
        <v>0</v>
      </c>
      <c r="J133" s="85">
        <f t="shared" si="30"/>
        <v>0</v>
      </c>
      <c r="K133" s="100">
        <v>1350</v>
      </c>
    </row>
    <row r="134" spans="1:12" x14ac:dyDescent="0.45">
      <c r="A134" s="35">
        <v>11</v>
      </c>
      <c r="B134" s="29" t="s">
        <v>208</v>
      </c>
      <c r="C134" s="16" t="s">
        <v>209</v>
      </c>
      <c r="D134" s="32">
        <v>1200</v>
      </c>
      <c r="E134" s="74"/>
      <c r="F134" s="85">
        <f t="shared" si="26"/>
        <v>0</v>
      </c>
      <c r="G134" s="85">
        <f t="shared" si="27"/>
        <v>0</v>
      </c>
      <c r="H134" s="85">
        <f t="shared" si="28"/>
        <v>0</v>
      </c>
      <c r="I134" s="85">
        <f t="shared" si="29"/>
        <v>0</v>
      </c>
      <c r="J134" s="85">
        <f t="shared" si="30"/>
        <v>0</v>
      </c>
      <c r="K134" s="100">
        <v>1350</v>
      </c>
    </row>
    <row r="135" spans="1:12" s="26" customFormat="1" x14ac:dyDescent="0.4">
      <c r="A135" s="135" t="s">
        <v>210</v>
      </c>
      <c r="B135" s="136"/>
      <c r="C135" s="31"/>
      <c r="D135" s="64"/>
      <c r="E135" s="73"/>
      <c r="F135" s="86"/>
      <c r="G135" s="86"/>
      <c r="H135" s="86"/>
      <c r="I135" s="86"/>
      <c r="J135" s="86"/>
      <c r="K135" s="101"/>
      <c r="L135" s="1"/>
    </row>
    <row r="136" spans="1:12" x14ac:dyDescent="0.45">
      <c r="A136" s="15">
        <v>1</v>
      </c>
      <c r="B136" s="16" t="s">
        <v>458</v>
      </c>
      <c r="C136" s="17" t="s">
        <v>211</v>
      </c>
      <c r="D136" s="32">
        <v>1200</v>
      </c>
      <c r="E136" s="74"/>
      <c r="F136" s="85">
        <f t="shared" ref="F136:F149" si="31">IF($E$280&gt;=30000, $D136*$E136*0.95, 0)</f>
        <v>0</v>
      </c>
      <c r="G136" s="85">
        <f t="shared" ref="G136:G149" si="32">IF($E$280&gt;=60000, $D136*$E136*0.9, 0)</f>
        <v>0</v>
      </c>
      <c r="H136" s="85">
        <f t="shared" ref="H136:H149" si="33">IF($E$280&gt;=100000, $D136*$E136*0.85, 0)</f>
        <v>0</v>
      </c>
      <c r="I136" s="85">
        <f t="shared" ref="I136:I149" si="34">IF($E$280&gt;=200000, $D136*$E136*0.8, 0)</f>
        <v>0</v>
      </c>
      <c r="J136" s="85">
        <f t="shared" ref="J136:J149" si="35">IF($E$280&gt;=350000, $D136*$E136*0.75, 0)</f>
        <v>0</v>
      </c>
      <c r="K136" s="100">
        <v>1350</v>
      </c>
    </row>
    <row r="137" spans="1:12" x14ac:dyDescent="0.45">
      <c r="A137" s="15">
        <v>2</v>
      </c>
      <c r="B137" s="16" t="s">
        <v>459</v>
      </c>
      <c r="C137" s="17" t="s">
        <v>212</v>
      </c>
      <c r="D137" s="32">
        <v>1200</v>
      </c>
      <c r="E137" s="74"/>
      <c r="F137" s="85">
        <f t="shared" si="31"/>
        <v>0</v>
      </c>
      <c r="G137" s="85">
        <f t="shared" si="32"/>
        <v>0</v>
      </c>
      <c r="H137" s="85">
        <f t="shared" si="33"/>
        <v>0</v>
      </c>
      <c r="I137" s="85">
        <f t="shared" si="34"/>
        <v>0</v>
      </c>
      <c r="J137" s="85">
        <f t="shared" si="35"/>
        <v>0</v>
      </c>
      <c r="K137" s="100">
        <v>1350</v>
      </c>
    </row>
    <row r="138" spans="1:12" x14ac:dyDescent="0.45">
      <c r="A138" s="15">
        <v>3</v>
      </c>
      <c r="B138" s="16" t="s">
        <v>460</v>
      </c>
      <c r="C138" s="17" t="s">
        <v>213</v>
      </c>
      <c r="D138" s="32">
        <v>1200</v>
      </c>
      <c r="E138" s="74"/>
      <c r="F138" s="85">
        <f t="shared" si="31"/>
        <v>0</v>
      </c>
      <c r="G138" s="85">
        <f t="shared" si="32"/>
        <v>0</v>
      </c>
      <c r="H138" s="85">
        <f t="shared" si="33"/>
        <v>0</v>
      </c>
      <c r="I138" s="85">
        <f t="shared" si="34"/>
        <v>0</v>
      </c>
      <c r="J138" s="85">
        <f t="shared" si="35"/>
        <v>0</v>
      </c>
      <c r="K138" s="100">
        <v>1350</v>
      </c>
    </row>
    <row r="139" spans="1:12" x14ac:dyDescent="0.45">
      <c r="A139" s="15">
        <v>4</v>
      </c>
      <c r="B139" s="16" t="s">
        <v>461</v>
      </c>
      <c r="C139" s="17" t="s">
        <v>219</v>
      </c>
      <c r="D139" s="32">
        <v>1200</v>
      </c>
      <c r="E139" s="74"/>
      <c r="F139" s="85">
        <f t="shared" si="31"/>
        <v>0</v>
      </c>
      <c r="G139" s="85">
        <f t="shared" si="32"/>
        <v>0</v>
      </c>
      <c r="H139" s="85">
        <f t="shared" si="33"/>
        <v>0</v>
      </c>
      <c r="I139" s="85">
        <f t="shared" si="34"/>
        <v>0</v>
      </c>
      <c r="J139" s="85">
        <f t="shared" si="35"/>
        <v>0</v>
      </c>
      <c r="K139" s="100">
        <v>1350</v>
      </c>
    </row>
    <row r="140" spans="1:12" x14ac:dyDescent="0.45">
      <c r="A140" s="15">
        <v>5</v>
      </c>
      <c r="B140" s="16" t="s">
        <v>462</v>
      </c>
      <c r="C140" s="17" t="s">
        <v>214</v>
      </c>
      <c r="D140" s="32">
        <v>1200</v>
      </c>
      <c r="E140" s="74"/>
      <c r="F140" s="85">
        <f t="shared" si="31"/>
        <v>0</v>
      </c>
      <c r="G140" s="85">
        <f t="shared" si="32"/>
        <v>0</v>
      </c>
      <c r="H140" s="85">
        <f t="shared" si="33"/>
        <v>0</v>
      </c>
      <c r="I140" s="85">
        <f t="shared" si="34"/>
        <v>0</v>
      </c>
      <c r="J140" s="85">
        <f t="shared" si="35"/>
        <v>0</v>
      </c>
      <c r="K140" s="100">
        <v>1350</v>
      </c>
    </row>
    <row r="141" spans="1:12" x14ac:dyDescent="0.45">
      <c r="A141" s="15">
        <v>6</v>
      </c>
      <c r="B141" s="16" t="s">
        <v>463</v>
      </c>
      <c r="C141" s="17" t="s">
        <v>220</v>
      </c>
      <c r="D141" s="32">
        <v>1200</v>
      </c>
      <c r="E141" s="74"/>
      <c r="F141" s="85">
        <f t="shared" si="31"/>
        <v>0</v>
      </c>
      <c r="G141" s="85">
        <f t="shared" si="32"/>
        <v>0</v>
      </c>
      <c r="H141" s="85">
        <f t="shared" si="33"/>
        <v>0</v>
      </c>
      <c r="I141" s="85">
        <f t="shared" si="34"/>
        <v>0</v>
      </c>
      <c r="J141" s="85">
        <f t="shared" si="35"/>
        <v>0</v>
      </c>
      <c r="K141" s="100">
        <v>1350</v>
      </c>
    </row>
    <row r="142" spans="1:12" x14ac:dyDescent="0.45">
      <c r="A142" s="15">
        <v>7</v>
      </c>
      <c r="B142" s="16" t="s">
        <v>464</v>
      </c>
      <c r="C142" s="17" t="s">
        <v>221</v>
      </c>
      <c r="D142" s="32">
        <v>1200</v>
      </c>
      <c r="E142" s="74"/>
      <c r="F142" s="85">
        <f t="shared" si="31"/>
        <v>0</v>
      </c>
      <c r="G142" s="85">
        <f t="shared" si="32"/>
        <v>0</v>
      </c>
      <c r="H142" s="85">
        <f t="shared" si="33"/>
        <v>0</v>
      </c>
      <c r="I142" s="85">
        <f t="shared" si="34"/>
        <v>0</v>
      </c>
      <c r="J142" s="85">
        <f t="shared" si="35"/>
        <v>0</v>
      </c>
      <c r="K142" s="100">
        <v>1350</v>
      </c>
    </row>
    <row r="143" spans="1:12" x14ac:dyDescent="0.45">
      <c r="A143" s="15">
        <v>8</v>
      </c>
      <c r="B143" s="16" t="s">
        <v>450</v>
      </c>
      <c r="C143" s="17" t="s">
        <v>451</v>
      </c>
      <c r="D143" s="32">
        <v>1200</v>
      </c>
      <c r="E143" s="74"/>
      <c r="F143" s="85">
        <f t="shared" si="31"/>
        <v>0</v>
      </c>
      <c r="G143" s="85">
        <f t="shared" si="32"/>
        <v>0</v>
      </c>
      <c r="H143" s="85">
        <f t="shared" si="33"/>
        <v>0</v>
      </c>
      <c r="I143" s="85">
        <f t="shared" si="34"/>
        <v>0</v>
      </c>
      <c r="J143" s="85">
        <f t="shared" si="35"/>
        <v>0</v>
      </c>
      <c r="K143" s="100">
        <v>1350</v>
      </c>
    </row>
    <row r="144" spans="1:12" x14ac:dyDescent="0.45">
      <c r="A144" s="15">
        <v>9</v>
      </c>
      <c r="B144" s="16" t="s">
        <v>452</v>
      </c>
      <c r="C144" s="17" t="s">
        <v>453</v>
      </c>
      <c r="D144" s="32">
        <v>1200</v>
      </c>
      <c r="E144" s="74"/>
      <c r="F144" s="85">
        <f t="shared" si="31"/>
        <v>0</v>
      </c>
      <c r="G144" s="85">
        <f t="shared" si="32"/>
        <v>0</v>
      </c>
      <c r="H144" s="85">
        <f t="shared" si="33"/>
        <v>0</v>
      </c>
      <c r="I144" s="85">
        <f t="shared" si="34"/>
        <v>0</v>
      </c>
      <c r="J144" s="85">
        <f t="shared" si="35"/>
        <v>0</v>
      </c>
      <c r="K144" s="100">
        <v>1350</v>
      </c>
    </row>
    <row r="145" spans="1:11" x14ac:dyDescent="0.45">
      <c r="A145" s="15">
        <v>10</v>
      </c>
      <c r="B145" s="17" t="s">
        <v>188</v>
      </c>
      <c r="C145" s="16" t="s">
        <v>189</v>
      </c>
      <c r="D145" s="32">
        <v>1200</v>
      </c>
      <c r="E145" s="74"/>
      <c r="F145" s="85">
        <f t="shared" si="31"/>
        <v>0</v>
      </c>
      <c r="G145" s="85">
        <f t="shared" si="32"/>
        <v>0</v>
      </c>
      <c r="H145" s="85">
        <f t="shared" si="33"/>
        <v>0</v>
      </c>
      <c r="I145" s="85">
        <f t="shared" si="34"/>
        <v>0</v>
      </c>
      <c r="J145" s="85">
        <f t="shared" si="35"/>
        <v>0</v>
      </c>
      <c r="K145" s="100">
        <v>1350</v>
      </c>
    </row>
    <row r="146" spans="1:11" x14ac:dyDescent="0.45">
      <c r="A146" s="15">
        <v>11</v>
      </c>
      <c r="B146" s="17" t="s">
        <v>454</v>
      </c>
      <c r="C146" s="16" t="s">
        <v>455</v>
      </c>
      <c r="D146" s="32">
        <v>1200</v>
      </c>
      <c r="E146" s="74"/>
      <c r="F146" s="85">
        <f t="shared" si="31"/>
        <v>0</v>
      </c>
      <c r="G146" s="85">
        <f t="shared" si="32"/>
        <v>0</v>
      </c>
      <c r="H146" s="85">
        <f t="shared" si="33"/>
        <v>0</v>
      </c>
      <c r="I146" s="85">
        <f t="shared" si="34"/>
        <v>0</v>
      </c>
      <c r="J146" s="85">
        <f t="shared" si="35"/>
        <v>0</v>
      </c>
      <c r="K146" s="100">
        <v>1350</v>
      </c>
    </row>
    <row r="147" spans="1:11" x14ac:dyDescent="0.45">
      <c r="A147" s="15">
        <v>12</v>
      </c>
      <c r="B147" s="17" t="s">
        <v>217</v>
      </c>
      <c r="C147" s="16" t="s">
        <v>218</v>
      </c>
      <c r="D147" s="32">
        <v>1200</v>
      </c>
      <c r="E147" s="74"/>
      <c r="F147" s="85">
        <f t="shared" si="31"/>
        <v>0</v>
      </c>
      <c r="G147" s="85">
        <f t="shared" si="32"/>
        <v>0</v>
      </c>
      <c r="H147" s="85">
        <f t="shared" si="33"/>
        <v>0</v>
      </c>
      <c r="I147" s="85">
        <f t="shared" si="34"/>
        <v>0</v>
      </c>
      <c r="J147" s="85">
        <f t="shared" si="35"/>
        <v>0</v>
      </c>
      <c r="K147" s="100">
        <v>1350</v>
      </c>
    </row>
    <row r="148" spans="1:11" x14ac:dyDescent="0.45">
      <c r="A148" s="15">
        <v>13</v>
      </c>
      <c r="B148" s="17" t="s">
        <v>456</v>
      </c>
      <c r="C148" s="16" t="s">
        <v>457</v>
      </c>
      <c r="D148" s="32">
        <v>1200</v>
      </c>
      <c r="E148" s="74"/>
      <c r="F148" s="85">
        <f t="shared" si="31"/>
        <v>0</v>
      </c>
      <c r="G148" s="85">
        <f t="shared" si="32"/>
        <v>0</v>
      </c>
      <c r="H148" s="85">
        <f t="shared" si="33"/>
        <v>0</v>
      </c>
      <c r="I148" s="85">
        <f t="shared" si="34"/>
        <v>0</v>
      </c>
      <c r="J148" s="85">
        <f t="shared" si="35"/>
        <v>0</v>
      </c>
      <c r="K148" s="100">
        <v>1350</v>
      </c>
    </row>
    <row r="149" spans="1:11" x14ac:dyDescent="0.45">
      <c r="A149" s="15">
        <v>14</v>
      </c>
      <c r="B149" s="17" t="s">
        <v>215</v>
      </c>
      <c r="C149" s="16" t="s">
        <v>216</v>
      </c>
      <c r="D149" s="32">
        <v>1200</v>
      </c>
      <c r="E149" s="74"/>
      <c r="F149" s="85">
        <f t="shared" si="31"/>
        <v>0</v>
      </c>
      <c r="G149" s="85">
        <f t="shared" si="32"/>
        <v>0</v>
      </c>
      <c r="H149" s="85">
        <f t="shared" si="33"/>
        <v>0</v>
      </c>
      <c r="I149" s="85">
        <f t="shared" si="34"/>
        <v>0</v>
      </c>
      <c r="J149" s="85">
        <f t="shared" si="35"/>
        <v>0</v>
      </c>
      <c r="K149" s="100">
        <v>1350</v>
      </c>
    </row>
    <row r="150" spans="1:11" x14ac:dyDescent="0.45">
      <c r="A150" s="137" t="s">
        <v>222</v>
      </c>
      <c r="B150" s="138"/>
      <c r="C150" s="12"/>
      <c r="D150" s="64"/>
      <c r="E150" s="73"/>
      <c r="F150" s="86"/>
      <c r="G150" s="86"/>
      <c r="H150" s="86"/>
      <c r="I150" s="86"/>
      <c r="J150" s="86"/>
      <c r="K150" s="101"/>
    </row>
    <row r="151" spans="1:11" ht="26.25" x14ac:dyDescent="0.45">
      <c r="A151" s="40">
        <v>1</v>
      </c>
      <c r="B151" s="16" t="s">
        <v>223</v>
      </c>
      <c r="C151" s="17" t="s">
        <v>224</v>
      </c>
      <c r="D151" s="32">
        <v>1200</v>
      </c>
      <c r="E151" s="74"/>
      <c r="F151" s="85">
        <f t="shared" ref="F151:F165" si="36">IF($E$280&gt;=30000, $D151*$E151*0.95, 0)</f>
        <v>0</v>
      </c>
      <c r="G151" s="85">
        <f t="shared" ref="G151:G165" si="37">IF($E$280&gt;=60000, $D151*$E151*0.9, 0)</f>
        <v>0</v>
      </c>
      <c r="H151" s="85">
        <f t="shared" ref="H151:H165" si="38">IF($E$280&gt;=100000, $D151*$E151*0.85, 0)</f>
        <v>0</v>
      </c>
      <c r="I151" s="85">
        <f t="shared" ref="I151:I165" si="39">IF($E$280&gt;=200000, $D151*$E151*0.8, 0)</f>
        <v>0</v>
      </c>
      <c r="J151" s="85">
        <f t="shared" ref="J151:J165" si="40">IF($E$280&gt;=350000, $D151*$E151*0.75, 0)</f>
        <v>0</v>
      </c>
      <c r="K151" s="100">
        <v>1600</v>
      </c>
    </row>
    <row r="152" spans="1:11" ht="26.25" x14ac:dyDescent="0.45">
      <c r="A152" s="40">
        <v>2</v>
      </c>
      <c r="B152" s="16" t="s">
        <v>225</v>
      </c>
      <c r="C152" s="17" t="s">
        <v>226</v>
      </c>
      <c r="D152" s="32">
        <v>1200</v>
      </c>
      <c r="E152" s="74"/>
      <c r="F152" s="85">
        <f t="shared" si="36"/>
        <v>0</v>
      </c>
      <c r="G152" s="85">
        <f t="shared" si="37"/>
        <v>0</v>
      </c>
      <c r="H152" s="85">
        <f t="shared" si="38"/>
        <v>0</v>
      </c>
      <c r="I152" s="85">
        <f t="shared" si="39"/>
        <v>0</v>
      </c>
      <c r="J152" s="85">
        <f t="shared" si="40"/>
        <v>0</v>
      </c>
      <c r="K152" s="100">
        <v>1600</v>
      </c>
    </row>
    <row r="153" spans="1:11" x14ac:dyDescent="0.45">
      <c r="A153" s="40">
        <v>3</v>
      </c>
      <c r="B153" s="16" t="s">
        <v>477</v>
      </c>
      <c r="C153" s="17" t="s">
        <v>227</v>
      </c>
      <c r="D153" s="32">
        <v>1050</v>
      </c>
      <c r="E153" s="74"/>
      <c r="F153" s="85">
        <f t="shared" si="36"/>
        <v>0</v>
      </c>
      <c r="G153" s="85">
        <f t="shared" si="37"/>
        <v>0</v>
      </c>
      <c r="H153" s="85">
        <f t="shared" si="38"/>
        <v>0</v>
      </c>
      <c r="I153" s="85">
        <f t="shared" si="39"/>
        <v>0</v>
      </c>
      <c r="J153" s="85">
        <f t="shared" si="40"/>
        <v>0</v>
      </c>
      <c r="K153" s="100">
        <v>1350</v>
      </c>
    </row>
    <row r="154" spans="1:11" x14ac:dyDescent="0.45">
      <c r="A154" s="40">
        <v>4</v>
      </c>
      <c r="B154" s="16" t="s">
        <v>528</v>
      </c>
      <c r="C154" s="17" t="s">
        <v>532</v>
      </c>
      <c r="D154" s="32">
        <v>1050</v>
      </c>
      <c r="E154" s="74"/>
      <c r="F154" s="85">
        <f t="shared" si="36"/>
        <v>0</v>
      </c>
      <c r="G154" s="85">
        <f t="shared" si="37"/>
        <v>0</v>
      </c>
      <c r="H154" s="85">
        <f t="shared" si="38"/>
        <v>0</v>
      </c>
      <c r="I154" s="85">
        <f t="shared" si="39"/>
        <v>0</v>
      </c>
      <c r="J154" s="85">
        <f t="shared" si="40"/>
        <v>0</v>
      </c>
      <c r="K154" s="100">
        <v>1351</v>
      </c>
    </row>
    <row r="155" spans="1:11" x14ac:dyDescent="0.45">
      <c r="A155" s="40">
        <v>5</v>
      </c>
      <c r="B155" s="16" t="s">
        <v>478</v>
      </c>
      <c r="C155" s="17" t="s">
        <v>467</v>
      </c>
      <c r="D155" s="32">
        <v>1050</v>
      </c>
      <c r="E155" s="74"/>
      <c r="F155" s="85">
        <f t="shared" si="36"/>
        <v>0</v>
      </c>
      <c r="G155" s="85">
        <f t="shared" si="37"/>
        <v>0</v>
      </c>
      <c r="H155" s="85">
        <f t="shared" si="38"/>
        <v>0</v>
      </c>
      <c r="I155" s="85">
        <f t="shared" si="39"/>
        <v>0</v>
      </c>
      <c r="J155" s="85">
        <f t="shared" si="40"/>
        <v>0</v>
      </c>
      <c r="K155" s="100">
        <v>1350</v>
      </c>
    </row>
    <row r="156" spans="1:11" x14ac:dyDescent="0.45">
      <c r="A156" s="40">
        <v>6</v>
      </c>
      <c r="B156" s="16" t="s">
        <v>479</v>
      </c>
      <c r="C156" s="17" t="s">
        <v>429</v>
      </c>
      <c r="D156" s="32">
        <v>1050</v>
      </c>
      <c r="E156" s="74"/>
      <c r="F156" s="85">
        <f t="shared" si="36"/>
        <v>0</v>
      </c>
      <c r="G156" s="85">
        <f t="shared" si="37"/>
        <v>0</v>
      </c>
      <c r="H156" s="85">
        <f t="shared" si="38"/>
        <v>0</v>
      </c>
      <c r="I156" s="85">
        <f t="shared" si="39"/>
        <v>0</v>
      </c>
      <c r="J156" s="85">
        <f t="shared" si="40"/>
        <v>0</v>
      </c>
      <c r="K156" s="100">
        <v>1350</v>
      </c>
    </row>
    <row r="157" spans="1:11" x14ac:dyDescent="0.45">
      <c r="A157" s="40">
        <v>7</v>
      </c>
      <c r="B157" s="16" t="s">
        <v>480</v>
      </c>
      <c r="C157" s="17" t="s">
        <v>228</v>
      </c>
      <c r="D157" s="32">
        <v>1050</v>
      </c>
      <c r="E157" s="74"/>
      <c r="F157" s="85">
        <f t="shared" si="36"/>
        <v>0</v>
      </c>
      <c r="G157" s="85">
        <f t="shared" si="37"/>
        <v>0</v>
      </c>
      <c r="H157" s="85">
        <f t="shared" si="38"/>
        <v>0</v>
      </c>
      <c r="I157" s="85">
        <f t="shared" si="39"/>
        <v>0</v>
      </c>
      <c r="J157" s="85">
        <f t="shared" si="40"/>
        <v>0</v>
      </c>
      <c r="K157" s="100">
        <v>1350</v>
      </c>
    </row>
    <row r="158" spans="1:11" x14ac:dyDescent="0.45">
      <c r="A158" s="40">
        <v>8</v>
      </c>
      <c r="B158" s="16" t="s">
        <v>481</v>
      </c>
      <c r="C158" s="17" t="s">
        <v>229</v>
      </c>
      <c r="D158" s="32">
        <v>1050</v>
      </c>
      <c r="E158" s="74"/>
      <c r="F158" s="85">
        <f t="shared" si="36"/>
        <v>0</v>
      </c>
      <c r="G158" s="85">
        <f t="shared" si="37"/>
        <v>0</v>
      </c>
      <c r="H158" s="85">
        <f t="shared" si="38"/>
        <v>0</v>
      </c>
      <c r="I158" s="85">
        <f t="shared" si="39"/>
        <v>0</v>
      </c>
      <c r="J158" s="85">
        <f t="shared" si="40"/>
        <v>0</v>
      </c>
      <c r="K158" s="100">
        <v>1350</v>
      </c>
    </row>
    <row r="159" spans="1:11" x14ac:dyDescent="0.45">
      <c r="A159" s="40">
        <v>9</v>
      </c>
      <c r="B159" s="16" t="s">
        <v>482</v>
      </c>
      <c r="C159" s="17" t="s">
        <v>230</v>
      </c>
      <c r="D159" s="32">
        <v>1050</v>
      </c>
      <c r="E159" s="74"/>
      <c r="F159" s="85">
        <f t="shared" si="36"/>
        <v>0</v>
      </c>
      <c r="G159" s="85">
        <f t="shared" si="37"/>
        <v>0</v>
      </c>
      <c r="H159" s="85">
        <f t="shared" si="38"/>
        <v>0</v>
      </c>
      <c r="I159" s="85">
        <f t="shared" si="39"/>
        <v>0</v>
      </c>
      <c r="J159" s="85">
        <f t="shared" si="40"/>
        <v>0</v>
      </c>
      <c r="K159" s="100">
        <v>1350</v>
      </c>
    </row>
    <row r="160" spans="1:11" x14ac:dyDescent="0.45">
      <c r="A160" s="40">
        <v>10</v>
      </c>
      <c r="B160" s="16" t="s">
        <v>483</v>
      </c>
      <c r="C160" s="17" t="s">
        <v>231</v>
      </c>
      <c r="D160" s="32">
        <v>1050</v>
      </c>
      <c r="E160" s="74"/>
      <c r="F160" s="85">
        <f t="shared" si="36"/>
        <v>0</v>
      </c>
      <c r="G160" s="85">
        <f t="shared" si="37"/>
        <v>0</v>
      </c>
      <c r="H160" s="85">
        <f t="shared" si="38"/>
        <v>0</v>
      </c>
      <c r="I160" s="85">
        <f t="shared" si="39"/>
        <v>0</v>
      </c>
      <c r="J160" s="85">
        <f t="shared" si="40"/>
        <v>0</v>
      </c>
      <c r="K160" s="100">
        <v>1350</v>
      </c>
    </row>
    <row r="161" spans="1:11" x14ac:dyDescent="0.45">
      <c r="A161" s="40">
        <v>11</v>
      </c>
      <c r="B161" s="16" t="s">
        <v>484</v>
      </c>
      <c r="C161" s="17" t="s">
        <v>432</v>
      </c>
      <c r="D161" s="32">
        <v>1050</v>
      </c>
      <c r="E161" s="74"/>
      <c r="F161" s="85">
        <f t="shared" si="36"/>
        <v>0</v>
      </c>
      <c r="G161" s="85">
        <f t="shared" si="37"/>
        <v>0</v>
      </c>
      <c r="H161" s="85">
        <f t="shared" si="38"/>
        <v>0</v>
      </c>
      <c r="I161" s="85">
        <f t="shared" si="39"/>
        <v>0</v>
      </c>
      <c r="J161" s="85">
        <f t="shared" si="40"/>
        <v>0</v>
      </c>
      <c r="K161" s="100">
        <v>1350</v>
      </c>
    </row>
    <row r="162" spans="1:11" x14ac:dyDescent="0.45">
      <c r="A162" s="40">
        <v>12</v>
      </c>
      <c r="B162" s="16" t="s">
        <v>485</v>
      </c>
      <c r="C162" s="17" t="s">
        <v>232</v>
      </c>
      <c r="D162" s="32">
        <v>1050</v>
      </c>
      <c r="E162" s="74"/>
      <c r="F162" s="85">
        <f t="shared" si="36"/>
        <v>0</v>
      </c>
      <c r="G162" s="85">
        <f t="shared" si="37"/>
        <v>0</v>
      </c>
      <c r="H162" s="85">
        <f t="shared" si="38"/>
        <v>0</v>
      </c>
      <c r="I162" s="85">
        <f t="shared" si="39"/>
        <v>0</v>
      </c>
      <c r="J162" s="85">
        <f t="shared" si="40"/>
        <v>0</v>
      </c>
      <c r="K162" s="100">
        <v>1350</v>
      </c>
    </row>
    <row r="163" spans="1:11" x14ac:dyDescent="0.45">
      <c r="A163" s="40">
        <v>13</v>
      </c>
      <c r="B163" s="16" t="s">
        <v>486</v>
      </c>
      <c r="C163" s="17" t="s">
        <v>233</v>
      </c>
      <c r="D163" s="32">
        <v>1050</v>
      </c>
      <c r="E163" s="74"/>
      <c r="F163" s="85">
        <f t="shared" si="36"/>
        <v>0</v>
      </c>
      <c r="G163" s="85">
        <f t="shared" si="37"/>
        <v>0</v>
      </c>
      <c r="H163" s="85">
        <f t="shared" si="38"/>
        <v>0</v>
      </c>
      <c r="I163" s="85">
        <f t="shared" si="39"/>
        <v>0</v>
      </c>
      <c r="J163" s="85">
        <f t="shared" si="40"/>
        <v>0</v>
      </c>
      <c r="K163" s="100">
        <v>1350</v>
      </c>
    </row>
    <row r="164" spans="1:11" x14ac:dyDescent="0.45">
      <c r="A164" s="40">
        <v>14</v>
      </c>
      <c r="B164" s="16" t="s">
        <v>487</v>
      </c>
      <c r="C164" s="17" t="s">
        <v>234</v>
      </c>
      <c r="D164" s="32">
        <v>1050</v>
      </c>
      <c r="E164" s="74"/>
      <c r="F164" s="85">
        <f t="shared" si="36"/>
        <v>0</v>
      </c>
      <c r="G164" s="85">
        <f t="shared" si="37"/>
        <v>0</v>
      </c>
      <c r="H164" s="85">
        <f t="shared" si="38"/>
        <v>0</v>
      </c>
      <c r="I164" s="85">
        <f t="shared" si="39"/>
        <v>0</v>
      </c>
      <c r="J164" s="85">
        <f t="shared" si="40"/>
        <v>0</v>
      </c>
      <c r="K164" s="100">
        <v>1350</v>
      </c>
    </row>
    <row r="165" spans="1:11" x14ac:dyDescent="0.45">
      <c r="A165" s="40">
        <v>15</v>
      </c>
      <c r="B165" s="16" t="s">
        <v>488</v>
      </c>
      <c r="C165" s="17" t="s">
        <v>235</v>
      </c>
      <c r="D165" s="32">
        <v>1050</v>
      </c>
      <c r="E165" s="74"/>
      <c r="F165" s="85">
        <f t="shared" si="36"/>
        <v>0</v>
      </c>
      <c r="G165" s="85">
        <f t="shared" si="37"/>
        <v>0</v>
      </c>
      <c r="H165" s="85">
        <f t="shared" si="38"/>
        <v>0</v>
      </c>
      <c r="I165" s="85">
        <f t="shared" si="39"/>
        <v>0</v>
      </c>
      <c r="J165" s="85">
        <f t="shared" si="40"/>
        <v>0</v>
      </c>
      <c r="K165" s="100">
        <v>1350</v>
      </c>
    </row>
    <row r="166" spans="1:11" x14ac:dyDescent="0.45">
      <c r="A166" s="137" t="s">
        <v>489</v>
      </c>
      <c r="B166" s="138"/>
      <c r="C166" s="12"/>
      <c r="D166" s="64"/>
      <c r="E166" s="77"/>
      <c r="F166" s="86"/>
      <c r="G166" s="86"/>
      <c r="H166" s="86"/>
      <c r="I166" s="86"/>
      <c r="J166" s="86"/>
      <c r="K166" s="101"/>
    </row>
    <row r="167" spans="1:11" x14ac:dyDescent="0.45">
      <c r="A167" s="40">
        <v>1</v>
      </c>
      <c r="B167" s="16" t="s">
        <v>490</v>
      </c>
      <c r="C167" s="17" t="s">
        <v>491</v>
      </c>
      <c r="D167" s="32">
        <v>600</v>
      </c>
      <c r="E167" s="78"/>
      <c r="F167" s="85">
        <f>IF($E$280&gt;=30000, $D167*$E167*0.95, 0)</f>
        <v>0</v>
      </c>
      <c r="G167" s="85">
        <f>IF($E$280&gt;=60000, $D167*$E167*0.9, 0)</f>
        <v>0</v>
      </c>
      <c r="H167" s="85">
        <f>IF($E$280&gt;=100000, $D167*$E167*0.85, 0)</f>
        <v>0</v>
      </c>
      <c r="I167" s="85">
        <f>IF($E$280&gt;=200000, $D167*$E167*0.8, 0)</f>
        <v>0</v>
      </c>
      <c r="J167" s="85">
        <f>IF($E$280&gt;=350000, $D167*$E167*0.75, 0)</f>
        <v>0</v>
      </c>
      <c r="K167" s="100">
        <v>800</v>
      </c>
    </row>
    <row r="168" spans="1:11" x14ac:dyDescent="0.45">
      <c r="A168" s="137" t="s">
        <v>236</v>
      </c>
      <c r="B168" s="138"/>
      <c r="C168" s="12"/>
      <c r="D168" s="64"/>
      <c r="E168" s="73"/>
      <c r="F168" s="86"/>
      <c r="G168" s="86"/>
      <c r="H168" s="86"/>
      <c r="I168" s="86"/>
      <c r="J168" s="86"/>
      <c r="K168" s="101"/>
    </row>
    <row r="169" spans="1:11" x14ac:dyDescent="0.45">
      <c r="A169" s="40">
        <v>1</v>
      </c>
      <c r="B169" s="16" t="s">
        <v>237</v>
      </c>
      <c r="C169" s="17" t="s">
        <v>238</v>
      </c>
      <c r="D169" s="32">
        <v>750</v>
      </c>
      <c r="E169" s="74"/>
      <c r="F169" s="85">
        <f t="shared" ref="F169:F174" si="41">IF($E$280&gt;=30000, $D169*$E169*0.95, 0)</f>
        <v>0</v>
      </c>
      <c r="G169" s="85">
        <f t="shared" ref="G169:G174" si="42">IF($E$280&gt;=60000, $D169*$E169*0.9, 0)</f>
        <v>0</v>
      </c>
      <c r="H169" s="85">
        <f t="shared" ref="H169:H174" si="43">IF($E$280&gt;=100000, $D169*$E169*0.85, 0)</f>
        <v>0</v>
      </c>
      <c r="I169" s="85">
        <f t="shared" ref="I169:I174" si="44">IF($E$280&gt;=200000, $D169*$E169*0.8, 0)</f>
        <v>0</v>
      </c>
      <c r="J169" s="85">
        <f t="shared" ref="J169:J174" si="45">IF($E$280&gt;=350000, $D169*$E169*0.75, 0)</f>
        <v>0</v>
      </c>
      <c r="K169" s="100">
        <v>950</v>
      </c>
    </row>
    <row r="170" spans="1:11" x14ac:dyDescent="0.45">
      <c r="A170" s="40">
        <v>2</v>
      </c>
      <c r="B170" s="16" t="s">
        <v>239</v>
      </c>
      <c r="C170" s="17" t="s">
        <v>240</v>
      </c>
      <c r="D170" s="32">
        <v>750</v>
      </c>
      <c r="E170" s="74"/>
      <c r="F170" s="85">
        <f t="shared" si="41"/>
        <v>0</v>
      </c>
      <c r="G170" s="85">
        <f t="shared" si="42"/>
        <v>0</v>
      </c>
      <c r="H170" s="85">
        <f t="shared" si="43"/>
        <v>0</v>
      </c>
      <c r="I170" s="85">
        <f t="shared" si="44"/>
        <v>0</v>
      </c>
      <c r="J170" s="85">
        <f t="shared" si="45"/>
        <v>0</v>
      </c>
      <c r="K170" s="100">
        <v>950</v>
      </c>
    </row>
    <row r="171" spans="1:11" x14ac:dyDescent="0.45">
      <c r="A171" s="40">
        <v>3</v>
      </c>
      <c r="B171" s="16" t="s">
        <v>241</v>
      </c>
      <c r="C171" s="17" t="s">
        <v>242</v>
      </c>
      <c r="D171" s="32">
        <v>750</v>
      </c>
      <c r="E171" s="74"/>
      <c r="F171" s="85">
        <f t="shared" si="41"/>
        <v>0</v>
      </c>
      <c r="G171" s="85">
        <f t="shared" si="42"/>
        <v>0</v>
      </c>
      <c r="H171" s="85">
        <f t="shared" si="43"/>
        <v>0</v>
      </c>
      <c r="I171" s="85">
        <f t="shared" si="44"/>
        <v>0</v>
      </c>
      <c r="J171" s="85">
        <f t="shared" si="45"/>
        <v>0</v>
      </c>
      <c r="K171" s="100">
        <v>950</v>
      </c>
    </row>
    <row r="172" spans="1:11" x14ac:dyDescent="0.45">
      <c r="A172" s="40">
        <v>4</v>
      </c>
      <c r="B172" s="16" t="s">
        <v>243</v>
      </c>
      <c r="C172" s="17" t="s">
        <v>244</v>
      </c>
      <c r="D172" s="32">
        <v>750</v>
      </c>
      <c r="E172" s="74"/>
      <c r="F172" s="85">
        <f t="shared" si="41"/>
        <v>0</v>
      </c>
      <c r="G172" s="85">
        <f t="shared" si="42"/>
        <v>0</v>
      </c>
      <c r="H172" s="85">
        <f t="shared" si="43"/>
        <v>0</v>
      </c>
      <c r="I172" s="85">
        <f t="shared" si="44"/>
        <v>0</v>
      </c>
      <c r="J172" s="85">
        <f t="shared" si="45"/>
        <v>0</v>
      </c>
      <c r="K172" s="100">
        <v>950</v>
      </c>
    </row>
    <row r="173" spans="1:11" x14ac:dyDescent="0.45">
      <c r="A173" s="35">
        <v>5</v>
      </c>
      <c r="B173" s="16" t="s">
        <v>245</v>
      </c>
      <c r="C173" s="17" t="s">
        <v>246</v>
      </c>
      <c r="D173" s="32">
        <v>750</v>
      </c>
      <c r="E173" s="74"/>
      <c r="F173" s="85">
        <f t="shared" si="41"/>
        <v>0</v>
      </c>
      <c r="G173" s="85">
        <f t="shared" si="42"/>
        <v>0</v>
      </c>
      <c r="H173" s="85">
        <f t="shared" si="43"/>
        <v>0</v>
      </c>
      <c r="I173" s="85">
        <f t="shared" si="44"/>
        <v>0</v>
      </c>
      <c r="J173" s="85">
        <f t="shared" si="45"/>
        <v>0</v>
      </c>
      <c r="K173" s="100">
        <v>950</v>
      </c>
    </row>
    <row r="174" spans="1:11" x14ac:dyDescent="0.45">
      <c r="A174" s="35">
        <v>6</v>
      </c>
      <c r="B174" s="16" t="s">
        <v>247</v>
      </c>
      <c r="C174" s="17" t="s">
        <v>248</v>
      </c>
      <c r="D174" s="32">
        <v>750</v>
      </c>
      <c r="E174" s="74"/>
      <c r="F174" s="85">
        <f t="shared" si="41"/>
        <v>0</v>
      </c>
      <c r="G174" s="85">
        <f t="shared" si="42"/>
        <v>0</v>
      </c>
      <c r="H174" s="85">
        <f t="shared" si="43"/>
        <v>0</v>
      </c>
      <c r="I174" s="85">
        <f t="shared" si="44"/>
        <v>0</v>
      </c>
      <c r="J174" s="85">
        <f t="shared" si="45"/>
        <v>0</v>
      </c>
      <c r="K174" s="100">
        <v>950</v>
      </c>
    </row>
    <row r="175" spans="1:11" x14ac:dyDescent="0.45">
      <c r="A175" s="137" t="s">
        <v>249</v>
      </c>
      <c r="B175" s="138"/>
      <c r="C175" s="12"/>
      <c r="D175" s="64"/>
      <c r="E175" s="73"/>
      <c r="F175" s="86"/>
      <c r="G175" s="86"/>
      <c r="H175" s="86"/>
      <c r="I175" s="86"/>
      <c r="J175" s="86"/>
      <c r="K175" s="101"/>
    </row>
    <row r="176" spans="1:11" x14ac:dyDescent="0.45">
      <c r="A176" s="15">
        <v>1</v>
      </c>
      <c r="B176" s="41" t="s">
        <v>250</v>
      </c>
      <c r="C176" s="42" t="s">
        <v>251</v>
      </c>
      <c r="D176" s="32">
        <v>1500</v>
      </c>
      <c r="E176" s="74"/>
      <c r="F176" s="85">
        <f t="shared" ref="F176:F189" si="46">IF($E$280&gt;=30000, $D176*$E176*0.95, 0)</f>
        <v>0</v>
      </c>
      <c r="G176" s="85">
        <f t="shared" ref="G176:G189" si="47">IF($E$280&gt;=60000, $D176*$E176*0.9, 0)</f>
        <v>0</v>
      </c>
      <c r="H176" s="85">
        <f t="shared" ref="H176:H189" si="48">IF($E$280&gt;=100000, $D176*$E176*0.85, 0)</f>
        <v>0</v>
      </c>
      <c r="I176" s="85">
        <f t="shared" ref="I176:I189" si="49">IF($E$280&gt;=200000, $D176*$E176*0.8, 0)</f>
        <v>0</v>
      </c>
      <c r="J176" s="85">
        <f t="shared" ref="J176:J189" si="50">IF($E$280&gt;=350000, $D176*$E176*0.75, 0)</f>
        <v>0</v>
      </c>
      <c r="K176" s="100">
        <v>1900</v>
      </c>
    </row>
    <row r="177" spans="1:11" x14ac:dyDescent="0.45">
      <c r="A177" s="15">
        <v>2</v>
      </c>
      <c r="B177" s="41" t="s">
        <v>252</v>
      </c>
      <c r="C177" s="42" t="s">
        <v>253</v>
      </c>
      <c r="D177" s="32">
        <v>1500</v>
      </c>
      <c r="E177" s="74"/>
      <c r="F177" s="85">
        <f t="shared" si="46"/>
        <v>0</v>
      </c>
      <c r="G177" s="85">
        <f t="shared" si="47"/>
        <v>0</v>
      </c>
      <c r="H177" s="85">
        <f t="shared" si="48"/>
        <v>0</v>
      </c>
      <c r="I177" s="85">
        <f t="shared" si="49"/>
        <v>0</v>
      </c>
      <c r="J177" s="85">
        <f t="shared" si="50"/>
        <v>0</v>
      </c>
      <c r="K177" s="100">
        <v>1900</v>
      </c>
    </row>
    <row r="178" spans="1:11" x14ac:dyDescent="0.45">
      <c r="A178" s="15">
        <v>3</v>
      </c>
      <c r="B178" s="41" t="s">
        <v>254</v>
      </c>
      <c r="C178" s="42" t="s">
        <v>255</v>
      </c>
      <c r="D178" s="32">
        <v>1500</v>
      </c>
      <c r="E178" s="74"/>
      <c r="F178" s="85">
        <f t="shared" si="46"/>
        <v>0</v>
      </c>
      <c r="G178" s="85">
        <f t="shared" si="47"/>
        <v>0</v>
      </c>
      <c r="H178" s="85">
        <f t="shared" si="48"/>
        <v>0</v>
      </c>
      <c r="I178" s="85">
        <f t="shared" si="49"/>
        <v>0</v>
      </c>
      <c r="J178" s="85">
        <f t="shared" si="50"/>
        <v>0</v>
      </c>
      <c r="K178" s="100">
        <v>1900</v>
      </c>
    </row>
    <row r="179" spans="1:11" x14ac:dyDescent="0.45">
      <c r="A179" s="15">
        <v>4</v>
      </c>
      <c r="B179" s="41" t="s">
        <v>256</v>
      </c>
      <c r="C179" s="43" t="s">
        <v>257</v>
      </c>
      <c r="D179" s="32">
        <v>1500</v>
      </c>
      <c r="E179" s="74"/>
      <c r="F179" s="85">
        <f t="shared" si="46"/>
        <v>0</v>
      </c>
      <c r="G179" s="85">
        <f t="shared" si="47"/>
        <v>0</v>
      </c>
      <c r="H179" s="85">
        <f t="shared" si="48"/>
        <v>0</v>
      </c>
      <c r="I179" s="85">
        <f t="shared" si="49"/>
        <v>0</v>
      </c>
      <c r="J179" s="85">
        <f t="shared" si="50"/>
        <v>0</v>
      </c>
      <c r="K179" s="100">
        <v>1900</v>
      </c>
    </row>
    <row r="180" spans="1:11" ht="26.25" x14ac:dyDescent="0.45">
      <c r="A180" s="15">
        <v>5</v>
      </c>
      <c r="B180" s="44" t="s">
        <v>258</v>
      </c>
      <c r="C180" s="43" t="s">
        <v>259</v>
      </c>
      <c r="D180" s="32">
        <v>1500</v>
      </c>
      <c r="E180" s="74"/>
      <c r="F180" s="85">
        <f t="shared" si="46"/>
        <v>0</v>
      </c>
      <c r="G180" s="85">
        <f t="shared" si="47"/>
        <v>0</v>
      </c>
      <c r="H180" s="85">
        <f t="shared" si="48"/>
        <v>0</v>
      </c>
      <c r="I180" s="85">
        <f t="shared" si="49"/>
        <v>0</v>
      </c>
      <c r="J180" s="85">
        <f t="shared" si="50"/>
        <v>0</v>
      </c>
      <c r="K180" s="100">
        <v>1900</v>
      </c>
    </row>
    <row r="181" spans="1:11" x14ac:dyDescent="0.45">
      <c r="A181" s="15">
        <v>6</v>
      </c>
      <c r="B181" s="41" t="s">
        <v>260</v>
      </c>
      <c r="C181" s="42" t="s">
        <v>261</v>
      </c>
      <c r="D181" s="32">
        <v>1500</v>
      </c>
      <c r="E181" s="74"/>
      <c r="F181" s="85">
        <f t="shared" si="46"/>
        <v>0</v>
      </c>
      <c r="G181" s="85">
        <f t="shared" si="47"/>
        <v>0</v>
      </c>
      <c r="H181" s="85">
        <f t="shared" si="48"/>
        <v>0</v>
      </c>
      <c r="I181" s="85">
        <f t="shared" si="49"/>
        <v>0</v>
      </c>
      <c r="J181" s="85">
        <f t="shared" si="50"/>
        <v>0</v>
      </c>
      <c r="K181" s="100">
        <v>1900</v>
      </c>
    </row>
    <row r="182" spans="1:11" ht="26.25" x14ac:dyDescent="0.45">
      <c r="A182" s="15">
        <v>7</v>
      </c>
      <c r="B182" s="44" t="s">
        <v>262</v>
      </c>
      <c r="C182" s="43" t="s">
        <v>263</v>
      </c>
      <c r="D182" s="32">
        <v>1500</v>
      </c>
      <c r="E182" s="74"/>
      <c r="F182" s="85">
        <f t="shared" si="46"/>
        <v>0</v>
      </c>
      <c r="G182" s="85">
        <f t="shared" si="47"/>
        <v>0</v>
      </c>
      <c r="H182" s="85">
        <f t="shared" si="48"/>
        <v>0</v>
      </c>
      <c r="I182" s="85">
        <f t="shared" si="49"/>
        <v>0</v>
      </c>
      <c r="J182" s="85">
        <f t="shared" si="50"/>
        <v>0</v>
      </c>
      <c r="K182" s="100">
        <v>1900</v>
      </c>
    </row>
    <row r="183" spans="1:11" ht="26.25" x14ac:dyDescent="0.45">
      <c r="A183" s="15">
        <v>8</v>
      </c>
      <c r="B183" s="44" t="s">
        <v>264</v>
      </c>
      <c r="C183" s="43" t="s">
        <v>265</v>
      </c>
      <c r="D183" s="32">
        <v>1500</v>
      </c>
      <c r="E183" s="74"/>
      <c r="F183" s="85">
        <f t="shared" si="46"/>
        <v>0</v>
      </c>
      <c r="G183" s="85">
        <f t="shared" si="47"/>
        <v>0</v>
      </c>
      <c r="H183" s="85">
        <f t="shared" si="48"/>
        <v>0</v>
      </c>
      <c r="I183" s="85">
        <f t="shared" si="49"/>
        <v>0</v>
      </c>
      <c r="J183" s="85">
        <f t="shared" si="50"/>
        <v>0</v>
      </c>
      <c r="K183" s="100">
        <v>1900</v>
      </c>
    </row>
    <row r="184" spans="1:11" ht="26.25" x14ac:dyDescent="0.45">
      <c r="A184" s="15">
        <v>9</v>
      </c>
      <c r="B184" s="44" t="s">
        <v>266</v>
      </c>
      <c r="C184" s="43" t="s">
        <v>267</v>
      </c>
      <c r="D184" s="32">
        <v>1500</v>
      </c>
      <c r="E184" s="74"/>
      <c r="F184" s="85">
        <f t="shared" si="46"/>
        <v>0</v>
      </c>
      <c r="G184" s="85">
        <f t="shared" si="47"/>
        <v>0</v>
      </c>
      <c r="H184" s="85">
        <f t="shared" si="48"/>
        <v>0</v>
      </c>
      <c r="I184" s="85">
        <f t="shared" si="49"/>
        <v>0</v>
      </c>
      <c r="J184" s="85">
        <f t="shared" si="50"/>
        <v>0</v>
      </c>
      <c r="K184" s="100">
        <v>1900</v>
      </c>
    </row>
    <row r="185" spans="1:11" x14ac:dyDescent="0.45">
      <c r="A185" s="15">
        <v>10</v>
      </c>
      <c r="B185" s="44" t="s">
        <v>446</v>
      </c>
      <c r="C185" s="43" t="s">
        <v>447</v>
      </c>
      <c r="D185" s="32">
        <v>1500</v>
      </c>
      <c r="E185" s="74"/>
      <c r="F185" s="85">
        <f t="shared" si="46"/>
        <v>0</v>
      </c>
      <c r="G185" s="85">
        <f t="shared" si="47"/>
        <v>0</v>
      </c>
      <c r="H185" s="85">
        <f t="shared" si="48"/>
        <v>0</v>
      </c>
      <c r="I185" s="85">
        <f t="shared" si="49"/>
        <v>0</v>
      </c>
      <c r="J185" s="85">
        <f t="shared" si="50"/>
        <v>0</v>
      </c>
      <c r="K185" s="100">
        <v>1900</v>
      </c>
    </row>
    <row r="186" spans="1:11" x14ac:dyDescent="0.45">
      <c r="A186" s="15">
        <v>11</v>
      </c>
      <c r="B186" s="44" t="s">
        <v>268</v>
      </c>
      <c r="C186" s="43" t="s">
        <v>269</v>
      </c>
      <c r="D186" s="32">
        <v>1500</v>
      </c>
      <c r="E186" s="74"/>
      <c r="F186" s="85">
        <f t="shared" si="46"/>
        <v>0</v>
      </c>
      <c r="G186" s="85">
        <f t="shared" si="47"/>
        <v>0</v>
      </c>
      <c r="H186" s="85">
        <f t="shared" si="48"/>
        <v>0</v>
      </c>
      <c r="I186" s="85">
        <f t="shared" si="49"/>
        <v>0</v>
      </c>
      <c r="J186" s="85">
        <f t="shared" si="50"/>
        <v>0</v>
      </c>
      <c r="K186" s="100">
        <v>1900</v>
      </c>
    </row>
    <row r="187" spans="1:11" ht="26.25" x14ac:dyDescent="0.45">
      <c r="A187" s="15">
        <v>12</v>
      </c>
      <c r="B187" s="44" t="s">
        <v>270</v>
      </c>
      <c r="C187" s="43" t="s">
        <v>271</v>
      </c>
      <c r="D187" s="32">
        <v>1500</v>
      </c>
      <c r="E187" s="74"/>
      <c r="F187" s="85">
        <f t="shared" si="46"/>
        <v>0</v>
      </c>
      <c r="G187" s="85">
        <f t="shared" si="47"/>
        <v>0</v>
      </c>
      <c r="H187" s="85">
        <f t="shared" si="48"/>
        <v>0</v>
      </c>
      <c r="I187" s="85">
        <f t="shared" si="49"/>
        <v>0</v>
      </c>
      <c r="J187" s="85">
        <f t="shared" si="50"/>
        <v>0</v>
      </c>
      <c r="K187" s="100">
        <v>1900</v>
      </c>
    </row>
    <row r="188" spans="1:11" x14ac:dyDescent="0.45">
      <c r="A188" s="15">
        <v>13</v>
      </c>
      <c r="B188" s="41" t="s">
        <v>272</v>
      </c>
      <c r="C188" s="42" t="s">
        <v>273</v>
      </c>
      <c r="D188" s="32">
        <v>1500</v>
      </c>
      <c r="E188" s="74"/>
      <c r="F188" s="85">
        <f t="shared" si="46"/>
        <v>0</v>
      </c>
      <c r="G188" s="85">
        <f t="shared" si="47"/>
        <v>0</v>
      </c>
      <c r="H188" s="85">
        <f t="shared" si="48"/>
        <v>0</v>
      </c>
      <c r="I188" s="85">
        <f t="shared" si="49"/>
        <v>0</v>
      </c>
      <c r="J188" s="85">
        <f t="shared" si="50"/>
        <v>0</v>
      </c>
      <c r="K188" s="100">
        <v>1900</v>
      </c>
    </row>
    <row r="189" spans="1:11" x14ac:dyDescent="0.45">
      <c r="A189" s="15">
        <v>14</v>
      </c>
      <c r="B189" s="69" t="s">
        <v>465</v>
      </c>
      <c r="C189" s="69" t="s">
        <v>466</v>
      </c>
      <c r="D189" s="32">
        <v>1500</v>
      </c>
      <c r="E189" s="74"/>
      <c r="F189" s="85">
        <f t="shared" si="46"/>
        <v>0</v>
      </c>
      <c r="G189" s="85">
        <f t="shared" si="47"/>
        <v>0</v>
      </c>
      <c r="H189" s="85">
        <f t="shared" si="48"/>
        <v>0</v>
      </c>
      <c r="I189" s="85">
        <f t="shared" si="49"/>
        <v>0</v>
      </c>
      <c r="J189" s="85">
        <f t="shared" si="50"/>
        <v>0</v>
      </c>
      <c r="K189" s="100">
        <v>1900</v>
      </c>
    </row>
    <row r="190" spans="1:11" x14ac:dyDescent="0.45">
      <c r="A190" s="137" t="s">
        <v>274</v>
      </c>
      <c r="B190" s="138"/>
      <c r="C190" s="12"/>
      <c r="D190" s="67"/>
      <c r="E190" s="79"/>
      <c r="F190" s="86"/>
      <c r="G190" s="86"/>
      <c r="H190" s="86"/>
      <c r="I190" s="86"/>
      <c r="J190" s="86"/>
      <c r="K190" s="101"/>
    </row>
    <row r="191" spans="1:11" x14ac:dyDescent="0.45">
      <c r="A191" s="40">
        <v>1</v>
      </c>
      <c r="B191" s="20" t="s">
        <v>275</v>
      </c>
      <c r="C191" s="16" t="s">
        <v>276</v>
      </c>
      <c r="D191" s="32">
        <v>1700</v>
      </c>
      <c r="E191" s="74"/>
      <c r="F191" s="85">
        <f>IF($E$280&gt;=30000, $D191*$E191*0.95, 0)</f>
        <v>0</v>
      </c>
      <c r="G191" s="85">
        <f>IF($E$280&gt;=60000, $D191*$E191*0.9, 0)</f>
        <v>0</v>
      </c>
      <c r="H191" s="85">
        <f>IF($E$280&gt;=100000, $D191*$E191*0.85, 0)</f>
        <v>0</v>
      </c>
      <c r="I191" s="85">
        <f>IF($E$280&gt;=200000, $D191*$E191*0.8, 0)</f>
        <v>0</v>
      </c>
      <c r="J191" s="85">
        <f>IF($E$280&gt;=350000, $D191*$E191*0.75, 0)</f>
        <v>0</v>
      </c>
      <c r="K191" s="100">
        <v>2200</v>
      </c>
    </row>
    <row r="192" spans="1:11" s="56" customFormat="1" x14ac:dyDescent="0.45">
      <c r="A192" s="151" t="s">
        <v>529</v>
      </c>
      <c r="B192" s="152"/>
      <c r="C192" s="121">
        <v>0.25</v>
      </c>
      <c r="D192" s="122"/>
      <c r="E192" s="124"/>
      <c r="F192" s="126"/>
      <c r="G192" s="126"/>
      <c r="H192" s="127"/>
      <c r="I192" s="127"/>
      <c r="J192" s="127"/>
      <c r="K192" s="127"/>
    </row>
    <row r="193" spans="1:11" s="56" customFormat="1" x14ac:dyDescent="0.45">
      <c r="A193" s="46">
        <v>1</v>
      </c>
      <c r="B193" s="21" t="s">
        <v>531</v>
      </c>
      <c r="C193" s="21" t="s">
        <v>530</v>
      </c>
      <c r="D193" s="123">
        <v>300</v>
      </c>
      <c r="E193" s="125"/>
      <c r="F193" s="85">
        <f t="shared" ref="F193:J194" si="51">IF($E$280&gt;=30000, $D193*$E193*0.95, 0)</f>
        <v>0</v>
      </c>
      <c r="G193" s="85">
        <f t="shared" si="51"/>
        <v>0</v>
      </c>
      <c r="H193" s="85">
        <f t="shared" si="51"/>
        <v>0</v>
      </c>
      <c r="I193" s="85">
        <f t="shared" si="51"/>
        <v>0</v>
      </c>
      <c r="J193" s="85">
        <f t="shared" si="51"/>
        <v>0</v>
      </c>
      <c r="K193" s="128">
        <v>400</v>
      </c>
    </row>
    <row r="194" spans="1:11" s="56" customFormat="1" ht="26.25" x14ac:dyDescent="0.45">
      <c r="A194" s="48">
        <v>2</v>
      </c>
      <c r="B194" s="129" t="s">
        <v>534</v>
      </c>
      <c r="C194" s="129" t="s">
        <v>535</v>
      </c>
      <c r="D194" s="123">
        <v>600</v>
      </c>
      <c r="E194" s="130"/>
      <c r="F194" s="85">
        <f t="shared" si="51"/>
        <v>0</v>
      </c>
      <c r="G194" s="85">
        <f t="shared" si="51"/>
        <v>0</v>
      </c>
      <c r="H194" s="85">
        <f t="shared" si="51"/>
        <v>0</v>
      </c>
      <c r="I194" s="85">
        <f t="shared" si="51"/>
        <v>0</v>
      </c>
      <c r="J194" s="85">
        <f t="shared" si="51"/>
        <v>0</v>
      </c>
      <c r="K194" s="131">
        <v>850</v>
      </c>
    </row>
    <row r="195" spans="1:11" x14ac:dyDescent="0.45">
      <c r="A195" s="137" t="s">
        <v>277</v>
      </c>
      <c r="B195" s="138"/>
      <c r="C195" s="12"/>
      <c r="D195" s="64"/>
      <c r="E195" s="73"/>
      <c r="F195" s="86"/>
      <c r="G195" s="86"/>
      <c r="H195" s="86"/>
      <c r="I195" s="86"/>
      <c r="J195" s="86"/>
      <c r="K195" s="101"/>
    </row>
    <row r="196" spans="1:11" x14ac:dyDescent="0.45">
      <c r="A196" s="35">
        <v>1</v>
      </c>
      <c r="B196" s="16" t="s">
        <v>278</v>
      </c>
      <c r="C196" s="17" t="s">
        <v>279</v>
      </c>
      <c r="D196" s="32">
        <v>250</v>
      </c>
      <c r="E196" s="74"/>
      <c r="F196" s="85">
        <f>IF($E$280&gt;=30000, $D196*$E196*0.95, 0)</f>
        <v>0</v>
      </c>
      <c r="G196" s="85">
        <f>IF($E$280&gt;=60000, $D196*$E196*0.9, 0)</f>
        <v>0</v>
      </c>
      <c r="H196" s="85">
        <f>IF($E$280&gt;=100000, $D196*$E196*0.85, 0)</f>
        <v>0</v>
      </c>
      <c r="I196" s="85">
        <f>IF($E$280&gt;=200000, $D196*$E196*0.8, 0)</f>
        <v>0</v>
      </c>
      <c r="J196" s="85">
        <f>IF($E$280&gt;=350000, $D196*$E196*0.75, 0)</f>
        <v>0</v>
      </c>
      <c r="K196" s="100">
        <v>300</v>
      </c>
    </row>
    <row r="197" spans="1:11" x14ac:dyDescent="0.45">
      <c r="A197" s="15">
        <v>2</v>
      </c>
      <c r="B197" s="16" t="s">
        <v>280</v>
      </c>
      <c r="C197" s="17" t="s">
        <v>281</v>
      </c>
      <c r="D197" s="32">
        <v>300</v>
      </c>
      <c r="E197" s="74"/>
      <c r="F197" s="85">
        <f>IF($E$280&gt;=30000, $D197*$E197*0.95, 0)</f>
        <v>0</v>
      </c>
      <c r="G197" s="85">
        <f>IF($E$280&gt;=60000, $D197*$E197*0.9, 0)</f>
        <v>0</v>
      </c>
      <c r="H197" s="85">
        <f>IF($E$280&gt;=100000, $D197*$E197*0.85, 0)</f>
        <v>0</v>
      </c>
      <c r="I197" s="85">
        <f>IF($E$280&gt;=200000, $D197*$E197*0.8, 0)</f>
        <v>0</v>
      </c>
      <c r="J197" s="85">
        <f>IF($E$280&gt;=350000, $D197*$E197*0.75, 0)</f>
        <v>0</v>
      </c>
      <c r="K197" s="100">
        <v>350</v>
      </c>
    </row>
    <row r="198" spans="1:11" x14ac:dyDescent="0.45">
      <c r="A198" s="143" t="s">
        <v>282</v>
      </c>
      <c r="B198" s="144"/>
      <c r="C198" s="45"/>
      <c r="D198" s="64"/>
      <c r="E198" s="73"/>
      <c r="F198" s="86"/>
      <c r="G198" s="86"/>
      <c r="H198" s="86"/>
      <c r="I198" s="86"/>
      <c r="J198" s="86"/>
      <c r="K198" s="101"/>
    </row>
    <row r="199" spans="1:11" ht="26.25" x14ac:dyDescent="0.45">
      <c r="A199" s="39">
        <v>1</v>
      </c>
      <c r="B199" s="16" t="s">
        <v>283</v>
      </c>
      <c r="C199" s="16" t="s">
        <v>284</v>
      </c>
      <c r="D199" s="68">
        <v>250</v>
      </c>
      <c r="E199" s="74"/>
      <c r="F199" s="85">
        <f>IF($E$280&gt;=30000, $D199*$E199*0.95, 0)</f>
        <v>0</v>
      </c>
      <c r="G199" s="85">
        <f>IF($E$280&gt;=60000, $D199*$E199*0.9, 0)</f>
        <v>0</v>
      </c>
      <c r="H199" s="85">
        <f>IF($E$280&gt;=100000, $D199*$E199*0.85, 0)</f>
        <v>0</v>
      </c>
      <c r="I199" s="85">
        <f>IF($E$280&gt;=200000, $D199*$E199*0.8, 0)</f>
        <v>0</v>
      </c>
      <c r="J199" s="85">
        <f>IF($E$280&gt;=350000, $D199*$E199*0.75, 0)</f>
        <v>0</v>
      </c>
      <c r="K199" s="100">
        <v>300</v>
      </c>
    </row>
    <row r="200" spans="1:11" ht="26.25" x14ac:dyDescent="0.45">
      <c r="A200" s="15">
        <v>2</v>
      </c>
      <c r="B200" s="16" t="s">
        <v>285</v>
      </c>
      <c r="C200" s="16" t="s">
        <v>286</v>
      </c>
      <c r="D200" s="68">
        <v>250</v>
      </c>
      <c r="E200" s="74"/>
      <c r="F200" s="85">
        <f>IF($E$280&gt;=30000, $D200*$E200*0.95, 0)</f>
        <v>0</v>
      </c>
      <c r="G200" s="85">
        <f>IF($E$280&gt;=60000, $D200*$E200*0.9, 0)</f>
        <v>0</v>
      </c>
      <c r="H200" s="85">
        <f>IF($E$280&gt;=100000, $D200*$E200*0.85, 0)</f>
        <v>0</v>
      </c>
      <c r="I200" s="85">
        <f>IF($E$280&gt;=200000, $D200*$E200*0.8, 0)</f>
        <v>0</v>
      </c>
      <c r="J200" s="85">
        <f>IF($E$280&gt;=350000, $D200*$E200*0.75, 0)</f>
        <v>0</v>
      </c>
      <c r="K200" s="100">
        <v>300</v>
      </c>
    </row>
    <row r="201" spans="1:11" x14ac:dyDescent="0.45">
      <c r="A201" s="137" t="s">
        <v>287</v>
      </c>
      <c r="B201" s="138"/>
      <c r="C201" s="12"/>
      <c r="D201" s="64"/>
      <c r="E201" s="73"/>
      <c r="F201" s="86"/>
      <c r="G201" s="86"/>
      <c r="H201" s="86"/>
      <c r="I201" s="86"/>
      <c r="J201" s="86"/>
      <c r="K201" s="101"/>
    </row>
    <row r="202" spans="1:11" x14ac:dyDescent="0.45">
      <c r="A202" s="46">
        <v>1</v>
      </c>
      <c r="B202" s="47" t="s">
        <v>288</v>
      </c>
      <c r="C202" s="16" t="s">
        <v>289</v>
      </c>
      <c r="D202" s="19">
        <v>400</v>
      </c>
      <c r="E202" s="80"/>
      <c r="F202" s="85">
        <f>IF($E$280&gt;=30000, $D202*$E202*0.95, 0)</f>
        <v>0</v>
      </c>
      <c r="G202" s="85">
        <f>IF($E$280&gt;=60000, $D202*$E202*0.9, 0)</f>
        <v>0</v>
      </c>
      <c r="H202" s="85">
        <f>IF($E$280&gt;=100000, $D202*$E202*0.85, 0)</f>
        <v>0</v>
      </c>
      <c r="I202" s="85">
        <f>IF($E$280&gt;=200000, $D202*$E202*0.8, 0)</f>
        <v>0</v>
      </c>
      <c r="J202" s="85">
        <f>IF($E$280&gt;=350000, $D202*$E202*0.75, 0)</f>
        <v>0</v>
      </c>
      <c r="K202" s="100">
        <v>520</v>
      </c>
    </row>
    <row r="203" spans="1:11" x14ac:dyDescent="0.45">
      <c r="A203" s="48">
        <v>2</v>
      </c>
      <c r="B203" s="47" t="s">
        <v>290</v>
      </c>
      <c r="C203" s="16" t="s">
        <v>291</v>
      </c>
      <c r="D203" s="19">
        <v>400</v>
      </c>
      <c r="E203" s="80"/>
      <c r="F203" s="85">
        <f>IF($E$280&gt;=30000, $D203*$E203*0.95, 0)</f>
        <v>0</v>
      </c>
      <c r="G203" s="85">
        <f>IF($E$280&gt;=60000, $D203*$E203*0.9, 0)</f>
        <v>0</v>
      </c>
      <c r="H203" s="85">
        <f>IF($E$280&gt;=100000, $D203*$E203*0.85, 0)</f>
        <v>0</v>
      </c>
      <c r="I203" s="85">
        <f>IF($E$280&gt;=200000, $D203*$E203*0.8, 0)</f>
        <v>0</v>
      </c>
      <c r="J203" s="85">
        <f>IF($E$280&gt;=350000, $D203*$E203*0.75, 0)</f>
        <v>0</v>
      </c>
      <c r="K203" s="100">
        <v>520</v>
      </c>
    </row>
    <row r="204" spans="1:11" x14ac:dyDescent="0.45">
      <c r="A204" s="48">
        <v>3</v>
      </c>
      <c r="B204" s="47" t="s">
        <v>292</v>
      </c>
      <c r="C204" s="16" t="s">
        <v>293</v>
      </c>
      <c r="D204" s="19">
        <v>400</v>
      </c>
      <c r="E204" s="80"/>
      <c r="F204" s="85">
        <f>IF($E$280&gt;=30000, $D204*$E204*0.95, 0)</f>
        <v>0</v>
      </c>
      <c r="G204" s="85">
        <f>IF($E$280&gt;=60000, $D204*$E204*0.9, 0)</f>
        <v>0</v>
      </c>
      <c r="H204" s="85">
        <f>IF($E$280&gt;=100000, $D204*$E204*0.85, 0)</f>
        <v>0</v>
      </c>
      <c r="I204" s="85">
        <f>IF($E$280&gt;=200000, $D204*$E204*0.8, 0)</f>
        <v>0</v>
      </c>
      <c r="J204" s="85">
        <f>IF($E$280&gt;=350000, $D204*$E204*0.75, 0)</f>
        <v>0</v>
      </c>
      <c r="K204" s="100">
        <v>520</v>
      </c>
    </row>
    <row r="205" spans="1:11" x14ac:dyDescent="0.45">
      <c r="A205" s="48">
        <v>4</v>
      </c>
      <c r="B205" s="47" t="s">
        <v>294</v>
      </c>
      <c r="C205" s="16" t="s">
        <v>295</v>
      </c>
      <c r="D205" s="19">
        <v>400</v>
      </c>
      <c r="E205" s="80"/>
      <c r="F205" s="85">
        <f t="shared" ref="F205:F268" si="52">IF($E$280&gt;=30000, $D205*$E205*0.95, 0)</f>
        <v>0</v>
      </c>
      <c r="G205" s="85">
        <f t="shared" ref="G205:G268" si="53">IF($E$280&gt;=60000, $D205*$E205*0.9, 0)</f>
        <v>0</v>
      </c>
      <c r="H205" s="85">
        <f t="shared" ref="H205:H268" si="54">IF($E$280&gt;=100000, $D205*$E205*0.85, 0)</f>
        <v>0</v>
      </c>
      <c r="I205" s="85">
        <f t="shared" ref="I205:I268" si="55">IF($E$280&gt;=200000, $D205*$E205*0.8, 0)</f>
        <v>0</v>
      </c>
      <c r="J205" s="85">
        <f t="shared" ref="J205:J268" si="56">IF($E$280&gt;=350000, $D205*$E205*0.75, 0)</f>
        <v>0</v>
      </c>
      <c r="K205" s="100">
        <v>520</v>
      </c>
    </row>
    <row r="206" spans="1:11" x14ac:dyDescent="0.45">
      <c r="A206" s="48">
        <v>5</v>
      </c>
      <c r="B206" s="47" t="s">
        <v>296</v>
      </c>
      <c r="C206" s="16" t="s">
        <v>297</v>
      </c>
      <c r="D206" s="19">
        <v>400</v>
      </c>
      <c r="E206" s="80"/>
      <c r="F206" s="85">
        <f t="shared" si="52"/>
        <v>0</v>
      </c>
      <c r="G206" s="85">
        <f t="shared" si="53"/>
        <v>0</v>
      </c>
      <c r="H206" s="85">
        <f t="shared" si="54"/>
        <v>0</v>
      </c>
      <c r="I206" s="85">
        <f t="shared" si="55"/>
        <v>0</v>
      </c>
      <c r="J206" s="85">
        <f t="shared" si="56"/>
        <v>0</v>
      </c>
      <c r="K206" s="100">
        <v>520</v>
      </c>
    </row>
    <row r="207" spans="1:11" x14ac:dyDescent="0.45">
      <c r="A207" s="48">
        <v>6</v>
      </c>
      <c r="B207" s="47" t="s">
        <v>298</v>
      </c>
      <c r="C207" s="16" t="s">
        <v>299</v>
      </c>
      <c r="D207" s="19">
        <v>400</v>
      </c>
      <c r="E207" s="80"/>
      <c r="F207" s="85">
        <f t="shared" si="52"/>
        <v>0</v>
      </c>
      <c r="G207" s="85">
        <f t="shared" si="53"/>
        <v>0</v>
      </c>
      <c r="H207" s="85">
        <f t="shared" si="54"/>
        <v>0</v>
      </c>
      <c r="I207" s="85">
        <f t="shared" si="55"/>
        <v>0</v>
      </c>
      <c r="J207" s="85">
        <f t="shared" si="56"/>
        <v>0</v>
      </c>
      <c r="K207" s="100">
        <v>520</v>
      </c>
    </row>
    <row r="208" spans="1:11" x14ac:dyDescent="0.45">
      <c r="A208" s="48">
        <v>7</v>
      </c>
      <c r="B208" s="47" t="s">
        <v>300</v>
      </c>
      <c r="C208" s="16" t="s">
        <v>301</v>
      </c>
      <c r="D208" s="19">
        <v>400</v>
      </c>
      <c r="E208" s="80"/>
      <c r="F208" s="85">
        <f t="shared" si="52"/>
        <v>0</v>
      </c>
      <c r="G208" s="85">
        <f t="shared" si="53"/>
        <v>0</v>
      </c>
      <c r="H208" s="85">
        <f t="shared" si="54"/>
        <v>0</v>
      </c>
      <c r="I208" s="85">
        <f t="shared" si="55"/>
        <v>0</v>
      </c>
      <c r="J208" s="85">
        <f t="shared" si="56"/>
        <v>0</v>
      </c>
      <c r="K208" s="100">
        <v>520</v>
      </c>
    </row>
    <row r="209" spans="1:12" x14ac:dyDescent="0.45">
      <c r="A209" s="48">
        <v>8</v>
      </c>
      <c r="B209" s="47" t="s">
        <v>302</v>
      </c>
      <c r="C209" s="16" t="s">
        <v>303</v>
      </c>
      <c r="D209" s="19">
        <v>400</v>
      </c>
      <c r="E209" s="80"/>
      <c r="F209" s="85">
        <f t="shared" si="52"/>
        <v>0</v>
      </c>
      <c r="G209" s="85">
        <f t="shared" si="53"/>
        <v>0</v>
      </c>
      <c r="H209" s="85">
        <f t="shared" si="54"/>
        <v>0</v>
      </c>
      <c r="I209" s="85">
        <f t="shared" si="55"/>
        <v>0</v>
      </c>
      <c r="J209" s="85">
        <f t="shared" si="56"/>
        <v>0</v>
      </c>
      <c r="K209" s="100">
        <v>520</v>
      </c>
    </row>
    <row r="210" spans="1:12" s="26" customFormat="1" x14ac:dyDescent="0.4">
      <c r="A210" s="137" t="s">
        <v>304</v>
      </c>
      <c r="B210" s="138"/>
      <c r="C210" s="12"/>
      <c r="D210" s="13"/>
      <c r="E210" s="73"/>
      <c r="F210" s="86"/>
      <c r="G210" s="86"/>
      <c r="H210" s="86"/>
      <c r="I210" s="86"/>
      <c r="J210" s="86"/>
      <c r="K210" s="101"/>
      <c r="L210" s="1"/>
    </row>
    <row r="211" spans="1:12" s="26" customFormat="1" x14ac:dyDescent="0.4">
      <c r="A211" s="137" t="s">
        <v>305</v>
      </c>
      <c r="B211" s="138"/>
      <c r="C211" s="12"/>
      <c r="D211" s="64"/>
      <c r="E211" s="73"/>
      <c r="F211" s="86"/>
      <c r="G211" s="86"/>
      <c r="H211" s="86"/>
      <c r="I211" s="86"/>
      <c r="J211" s="86"/>
      <c r="K211" s="101"/>
      <c r="L211" s="1"/>
    </row>
    <row r="212" spans="1:12" s="26" customFormat="1" x14ac:dyDescent="0.4">
      <c r="A212" s="15">
        <v>1</v>
      </c>
      <c r="B212" s="16" t="s">
        <v>306</v>
      </c>
      <c r="C212" s="27" t="s">
        <v>307</v>
      </c>
      <c r="D212" s="66">
        <v>280</v>
      </c>
      <c r="E212" s="74"/>
      <c r="F212" s="85">
        <f t="shared" si="52"/>
        <v>0</v>
      </c>
      <c r="G212" s="85">
        <f t="shared" si="53"/>
        <v>0</v>
      </c>
      <c r="H212" s="85">
        <f t="shared" si="54"/>
        <v>0</v>
      </c>
      <c r="I212" s="85">
        <f t="shared" si="55"/>
        <v>0</v>
      </c>
      <c r="J212" s="85">
        <f t="shared" si="56"/>
        <v>0</v>
      </c>
      <c r="K212" s="100">
        <v>350</v>
      </c>
      <c r="L212" s="1"/>
    </row>
    <row r="213" spans="1:12" x14ac:dyDescent="0.45">
      <c r="A213" s="143" t="s">
        <v>308</v>
      </c>
      <c r="B213" s="144"/>
      <c r="C213" s="45"/>
      <c r="D213" s="64"/>
      <c r="E213" s="120"/>
      <c r="F213" s="86"/>
      <c r="G213" s="86"/>
      <c r="H213" s="86"/>
      <c r="I213" s="86"/>
      <c r="J213" s="86"/>
      <c r="K213" s="101"/>
    </row>
    <row r="214" spans="1:12" x14ac:dyDescent="0.45">
      <c r="A214" s="116">
        <v>1</v>
      </c>
      <c r="B214" s="117" t="s">
        <v>309</v>
      </c>
      <c r="C214" s="117" t="s">
        <v>310</v>
      </c>
      <c r="D214" s="118">
        <v>600</v>
      </c>
      <c r="E214" s="119"/>
      <c r="F214" s="85">
        <f t="shared" si="52"/>
        <v>0</v>
      </c>
      <c r="G214" s="85">
        <f t="shared" si="53"/>
        <v>0</v>
      </c>
      <c r="H214" s="85">
        <f t="shared" si="54"/>
        <v>0</v>
      </c>
      <c r="I214" s="85">
        <f t="shared" si="55"/>
        <v>0</v>
      </c>
      <c r="J214" s="85">
        <f t="shared" si="56"/>
        <v>0</v>
      </c>
      <c r="K214" s="100">
        <v>750</v>
      </c>
    </row>
    <row r="215" spans="1:12" ht="13.5" thickBot="1" x14ac:dyDescent="0.5">
      <c r="A215" s="105">
        <v>6</v>
      </c>
      <c r="B215" s="50" t="s">
        <v>311</v>
      </c>
      <c r="C215" s="50" t="s">
        <v>312</v>
      </c>
      <c r="D215" s="91">
        <v>50</v>
      </c>
      <c r="E215" s="82"/>
      <c r="F215" s="93">
        <f t="shared" si="52"/>
        <v>0</v>
      </c>
      <c r="G215" s="93">
        <f t="shared" si="53"/>
        <v>0</v>
      </c>
      <c r="H215" s="93">
        <f t="shared" si="54"/>
        <v>0</v>
      </c>
      <c r="I215" s="93">
        <f t="shared" si="55"/>
        <v>0</v>
      </c>
      <c r="J215" s="93">
        <f t="shared" si="56"/>
        <v>0</v>
      </c>
      <c r="K215" s="104">
        <v>50</v>
      </c>
    </row>
    <row r="216" spans="1:12" ht="13.5" thickBot="1" x14ac:dyDescent="0.5">
      <c r="A216" s="145" t="s">
        <v>313</v>
      </c>
      <c r="B216" s="146"/>
      <c r="C216" s="111"/>
      <c r="D216" s="112"/>
      <c r="E216" s="113"/>
      <c r="F216" s="114"/>
      <c r="G216" s="114"/>
      <c r="H216" s="114"/>
      <c r="I216" s="114"/>
      <c r="J216" s="114"/>
      <c r="K216" s="115"/>
    </row>
    <row r="217" spans="1:12" x14ac:dyDescent="0.45">
      <c r="A217" s="147" t="s">
        <v>314</v>
      </c>
      <c r="B217" s="148"/>
      <c r="C217" s="106"/>
      <c r="D217" s="107"/>
      <c r="E217" s="108"/>
      <c r="F217" s="109"/>
      <c r="G217" s="109"/>
      <c r="H217" s="109"/>
      <c r="I217" s="109"/>
      <c r="J217" s="109"/>
      <c r="K217" s="110"/>
    </row>
    <row r="218" spans="1:12" ht="26.25" x14ac:dyDescent="0.45">
      <c r="A218" s="15">
        <v>1</v>
      </c>
      <c r="B218" s="16" t="s">
        <v>315</v>
      </c>
      <c r="C218" s="17" t="s">
        <v>316</v>
      </c>
      <c r="D218" s="32">
        <v>250</v>
      </c>
      <c r="E218" s="74"/>
      <c r="F218" s="85">
        <f t="shared" si="52"/>
        <v>0</v>
      </c>
      <c r="G218" s="85">
        <f t="shared" si="53"/>
        <v>0</v>
      </c>
      <c r="H218" s="85">
        <f t="shared" si="54"/>
        <v>0</v>
      </c>
      <c r="I218" s="85">
        <f t="shared" si="55"/>
        <v>0</v>
      </c>
      <c r="J218" s="85">
        <f t="shared" si="56"/>
        <v>0</v>
      </c>
      <c r="K218" s="100">
        <v>450</v>
      </c>
    </row>
    <row r="219" spans="1:12" ht="26.25" x14ac:dyDescent="0.45">
      <c r="A219" s="15">
        <v>2</v>
      </c>
      <c r="B219" s="16" t="s">
        <v>317</v>
      </c>
      <c r="C219" s="17" t="s">
        <v>318</v>
      </c>
      <c r="D219" s="32">
        <v>250</v>
      </c>
      <c r="E219" s="74"/>
      <c r="F219" s="85">
        <f t="shared" si="52"/>
        <v>0</v>
      </c>
      <c r="G219" s="85">
        <f t="shared" si="53"/>
        <v>0</v>
      </c>
      <c r="H219" s="85">
        <f t="shared" si="54"/>
        <v>0</v>
      </c>
      <c r="I219" s="85">
        <f t="shared" si="55"/>
        <v>0</v>
      </c>
      <c r="J219" s="85">
        <f t="shared" si="56"/>
        <v>0</v>
      </c>
      <c r="K219" s="100">
        <v>450</v>
      </c>
    </row>
    <row r="220" spans="1:12" ht="26.25" x14ac:dyDescent="0.45">
      <c r="A220" s="15">
        <v>3</v>
      </c>
      <c r="B220" s="16" t="s">
        <v>319</v>
      </c>
      <c r="C220" s="16" t="s">
        <v>320</v>
      </c>
      <c r="D220" s="32">
        <v>250</v>
      </c>
      <c r="E220" s="74"/>
      <c r="F220" s="85">
        <f t="shared" si="52"/>
        <v>0</v>
      </c>
      <c r="G220" s="85">
        <f t="shared" si="53"/>
        <v>0</v>
      </c>
      <c r="H220" s="85">
        <f t="shared" si="54"/>
        <v>0</v>
      </c>
      <c r="I220" s="85">
        <f t="shared" si="55"/>
        <v>0</v>
      </c>
      <c r="J220" s="85">
        <f t="shared" si="56"/>
        <v>0</v>
      </c>
      <c r="K220" s="100">
        <v>450</v>
      </c>
    </row>
    <row r="221" spans="1:12" ht="26.25" x14ac:dyDescent="0.45">
      <c r="A221" s="15">
        <v>4</v>
      </c>
      <c r="B221" s="16" t="s">
        <v>321</v>
      </c>
      <c r="C221" s="16" t="s">
        <v>322</v>
      </c>
      <c r="D221" s="32">
        <v>250</v>
      </c>
      <c r="E221" s="74"/>
      <c r="F221" s="85">
        <f t="shared" si="52"/>
        <v>0</v>
      </c>
      <c r="G221" s="85">
        <f t="shared" si="53"/>
        <v>0</v>
      </c>
      <c r="H221" s="85">
        <f t="shared" si="54"/>
        <v>0</v>
      </c>
      <c r="I221" s="85">
        <f t="shared" si="55"/>
        <v>0</v>
      </c>
      <c r="J221" s="85">
        <f t="shared" si="56"/>
        <v>0</v>
      </c>
      <c r="K221" s="100">
        <v>450</v>
      </c>
    </row>
    <row r="222" spans="1:12" ht="26.25" x14ac:dyDescent="0.45">
      <c r="A222" s="15">
        <v>5</v>
      </c>
      <c r="B222" s="16" t="s">
        <v>323</v>
      </c>
      <c r="C222" s="16" t="s">
        <v>324</v>
      </c>
      <c r="D222" s="32">
        <v>250</v>
      </c>
      <c r="E222" s="74"/>
      <c r="F222" s="85">
        <f t="shared" si="52"/>
        <v>0</v>
      </c>
      <c r="G222" s="85">
        <f t="shared" si="53"/>
        <v>0</v>
      </c>
      <c r="H222" s="85">
        <f t="shared" si="54"/>
        <v>0</v>
      </c>
      <c r="I222" s="85">
        <f t="shared" si="55"/>
        <v>0</v>
      </c>
      <c r="J222" s="85">
        <f t="shared" si="56"/>
        <v>0</v>
      </c>
      <c r="K222" s="100">
        <v>450</v>
      </c>
    </row>
    <row r="223" spans="1:12" ht="26.25" x14ac:dyDescent="0.45">
      <c r="A223" s="15">
        <v>6</v>
      </c>
      <c r="B223" s="16" t="s">
        <v>533</v>
      </c>
      <c r="C223" s="16" t="s">
        <v>325</v>
      </c>
      <c r="D223" s="32">
        <v>250</v>
      </c>
      <c r="E223" s="74"/>
      <c r="F223" s="85">
        <f t="shared" si="52"/>
        <v>0</v>
      </c>
      <c r="G223" s="85">
        <f t="shared" si="53"/>
        <v>0</v>
      </c>
      <c r="H223" s="85">
        <f t="shared" si="54"/>
        <v>0</v>
      </c>
      <c r="I223" s="85">
        <f t="shared" si="55"/>
        <v>0</v>
      </c>
      <c r="J223" s="85">
        <f t="shared" si="56"/>
        <v>0</v>
      </c>
      <c r="K223" s="100">
        <v>450</v>
      </c>
    </row>
    <row r="224" spans="1:12" ht="26.25" x14ac:dyDescent="0.45">
      <c r="A224" s="15">
        <v>7</v>
      </c>
      <c r="B224" s="16" t="s">
        <v>326</v>
      </c>
      <c r="C224" s="16" t="s">
        <v>327</v>
      </c>
      <c r="D224" s="32">
        <v>250</v>
      </c>
      <c r="E224" s="74"/>
      <c r="F224" s="85">
        <f t="shared" si="52"/>
        <v>0</v>
      </c>
      <c r="G224" s="85">
        <f t="shared" si="53"/>
        <v>0</v>
      </c>
      <c r="H224" s="85">
        <f t="shared" si="54"/>
        <v>0</v>
      </c>
      <c r="I224" s="85">
        <f t="shared" si="55"/>
        <v>0</v>
      </c>
      <c r="J224" s="85">
        <f t="shared" si="56"/>
        <v>0</v>
      </c>
      <c r="K224" s="100">
        <v>450</v>
      </c>
    </row>
    <row r="225" spans="1:11" ht="26.25" x14ac:dyDescent="0.45">
      <c r="A225" s="15">
        <v>8</v>
      </c>
      <c r="B225" s="16" t="s">
        <v>328</v>
      </c>
      <c r="C225" s="16" t="s">
        <v>329</v>
      </c>
      <c r="D225" s="32">
        <v>250</v>
      </c>
      <c r="E225" s="74"/>
      <c r="F225" s="85">
        <f t="shared" si="52"/>
        <v>0</v>
      </c>
      <c r="G225" s="85">
        <f t="shared" si="53"/>
        <v>0</v>
      </c>
      <c r="H225" s="85">
        <f t="shared" si="54"/>
        <v>0</v>
      </c>
      <c r="I225" s="85">
        <f t="shared" si="55"/>
        <v>0</v>
      </c>
      <c r="J225" s="85">
        <f t="shared" si="56"/>
        <v>0</v>
      </c>
      <c r="K225" s="100">
        <v>450</v>
      </c>
    </row>
    <row r="226" spans="1:11" ht="26.25" x14ac:dyDescent="0.45">
      <c r="A226" s="15">
        <v>9</v>
      </c>
      <c r="B226" s="16" t="s">
        <v>330</v>
      </c>
      <c r="C226" s="16" t="s">
        <v>331</v>
      </c>
      <c r="D226" s="32">
        <v>250</v>
      </c>
      <c r="E226" s="74"/>
      <c r="F226" s="85">
        <f t="shared" si="52"/>
        <v>0</v>
      </c>
      <c r="G226" s="85">
        <f t="shared" si="53"/>
        <v>0</v>
      </c>
      <c r="H226" s="85">
        <f t="shared" si="54"/>
        <v>0</v>
      </c>
      <c r="I226" s="85">
        <f t="shared" si="55"/>
        <v>0</v>
      </c>
      <c r="J226" s="85">
        <f t="shared" si="56"/>
        <v>0</v>
      </c>
      <c r="K226" s="100">
        <v>450</v>
      </c>
    </row>
    <row r="227" spans="1:11" ht="26.25" x14ac:dyDescent="0.45">
      <c r="A227" s="15">
        <v>10</v>
      </c>
      <c r="B227" s="16" t="s">
        <v>332</v>
      </c>
      <c r="C227" s="16" t="s">
        <v>333</v>
      </c>
      <c r="D227" s="32">
        <v>250</v>
      </c>
      <c r="E227" s="74"/>
      <c r="F227" s="85">
        <f t="shared" si="52"/>
        <v>0</v>
      </c>
      <c r="G227" s="85">
        <f t="shared" si="53"/>
        <v>0</v>
      </c>
      <c r="H227" s="85">
        <f t="shared" si="54"/>
        <v>0</v>
      </c>
      <c r="I227" s="85">
        <f t="shared" si="55"/>
        <v>0</v>
      </c>
      <c r="J227" s="85">
        <f t="shared" si="56"/>
        <v>0</v>
      </c>
      <c r="K227" s="100">
        <v>450</v>
      </c>
    </row>
    <row r="228" spans="1:11" ht="26.25" x14ac:dyDescent="0.45">
      <c r="A228" s="15">
        <v>11</v>
      </c>
      <c r="B228" s="16" t="s">
        <v>334</v>
      </c>
      <c r="C228" s="16" t="s">
        <v>335</v>
      </c>
      <c r="D228" s="32">
        <v>250</v>
      </c>
      <c r="E228" s="74"/>
      <c r="F228" s="85">
        <f t="shared" si="52"/>
        <v>0</v>
      </c>
      <c r="G228" s="85">
        <f t="shared" si="53"/>
        <v>0</v>
      </c>
      <c r="H228" s="85">
        <f t="shared" si="54"/>
        <v>0</v>
      </c>
      <c r="I228" s="85">
        <f t="shared" si="55"/>
        <v>0</v>
      </c>
      <c r="J228" s="85">
        <f t="shared" si="56"/>
        <v>0</v>
      </c>
      <c r="K228" s="100">
        <v>450</v>
      </c>
    </row>
    <row r="229" spans="1:11" ht="26.25" x14ac:dyDescent="0.45">
      <c r="A229" s="15">
        <v>12</v>
      </c>
      <c r="B229" s="16" t="s">
        <v>336</v>
      </c>
      <c r="C229" s="16" t="s">
        <v>337</v>
      </c>
      <c r="D229" s="32">
        <v>250</v>
      </c>
      <c r="E229" s="74"/>
      <c r="F229" s="85">
        <f t="shared" si="52"/>
        <v>0</v>
      </c>
      <c r="G229" s="85">
        <f t="shared" si="53"/>
        <v>0</v>
      </c>
      <c r="H229" s="85">
        <f t="shared" si="54"/>
        <v>0</v>
      </c>
      <c r="I229" s="85">
        <f t="shared" si="55"/>
        <v>0</v>
      </c>
      <c r="J229" s="85">
        <f t="shared" si="56"/>
        <v>0</v>
      </c>
      <c r="K229" s="100">
        <v>450</v>
      </c>
    </row>
    <row r="230" spans="1:11" ht="26.25" x14ac:dyDescent="0.45">
      <c r="A230" s="15">
        <v>13</v>
      </c>
      <c r="B230" s="16" t="s">
        <v>338</v>
      </c>
      <c r="C230" s="16" t="s">
        <v>339</v>
      </c>
      <c r="D230" s="32">
        <v>250</v>
      </c>
      <c r="E230" s="74"/>
      <c r="F230" s="85">
        <f t="shared" si="52"/>
        <v>0</v>
      </c>
      <c r="G230" s="85">
        <f t="shared" si="53"/>
        <v>0</v>
      </c>
      <c r="H230" s="85">
        <f t="shared" si="54"/>
        <v>0</v>
      </c>
      <c r="I230" s="85">
        <f t="shared" si="55"/>
        <v>0</v>
      </c>
      <c r="J230" s="85">
        <f t="shared" si="56"/>
        <v>0</v>
      </c>
      <c r="K230" s="100">
        <v>450</v>
      </c>
    </row>
    <row r="231" spans="1:11" ht="26.25" x14ac:dyDescent="0.45">
      <c r="A231" s="15">
        <v>14</v>
      </c>
      <c r="B231" s="16" t="s">
        <v>340</v>
      </c>
      <c r="C231" s="16" t="s">
        <v>341</v>
      </c>
      <c r="D231" s="32">
        <v>250</v>
      </c>
      <c r="E231" s="74"/>
      <c r="F231" s="85">
        <f t="shared" si="52"/>
        <v>0</v>
      </c>
      <c r="G231" s="85">
        <f t="shared" si="53"/>
        <v>0</v>
      </c>
      <c r="H231" s="85">
        <f t="shared" si="54"/>
        <v>0</v>
      </c>
      <c r="I231" s="85">
        <f t="shared" si="55"/>
        <v>0</v>
      </c>
      <c r="J231" s="85">
        <f t="shared" si="56"/>
        <v>0</v>
      </c>
      <c r="K231" s="100">
        <v>450</v>
      </c>
    </row>
    <row r="232" spans="1:11" x14ac:dyDescent="0.45">
      <c r="A232" s="15">
        <v>15</v>
      </c>
      <c r="B232" s="16" t="s">
        <v>342</v>
      </c>
      <c r="C232" s="17" t="s">
        <v>343</v>
      </c>
      <c r="D232" s="32">
        <v>250</v>
      </c>
      <c r="E232" s="74"/>
      <c r="F232" s="85">
        <f t="shared" si="52"/>
        <v>0</v>
      </c>
      <c r="G232" s="85">
        <f t="shared" si="53"/>
        <v>0</v>
      </c>
      <c r="H232" s="85">
        <f t="shared" si="54"/>
        <v>0</v>
      </c>
      <c r="I232" s="85">
        <f t="shared" si="55"/>
        <v>0</v>
      </c>
      <c r="J232" s="85">
        <f t="shared" si="56"/>
        <v>0</v>
      </c>
      <c r="K232" s="100">
        <v>450</v>
      </c>
    </row>
    <row r="233" spans="1:11" ht="26.25" x14ac:dyDescent="0.45">
      <c r="A233" s="15">
        <v>16</v>
      </c>
      <c r="B233" s="16" t="s">
        <v>344</v>
      </c>
      <c r="C233" s="16" t="s">
        <v>345</v>
      </c>
      <c r="D233" s="32">
        <v>250</v>
      </c>
      <c r="E233" s="74"/>
      <c r="F233" s="85">
        <f t="shared" si="52"/>
        <v>0</v>
      </c>
      <c r="G233" s="85">
        <f t="shared" si="53"/>
        <v>0</v>
      </c>
      <c r="H233" s="85">
        <f t="shared" si="54"/>
        <v>0</v>
      </c>
      <c r="I233" s="85">
        <f t="shared" si="55"/>
        <v>0</v>
      </c>
      <c r="J233" s="85">
        <f t="shared" si="56"/>
        <v>0</v>
      </c>
      <c r="K233" s="100">
        <v>450</v>
      </c>
    </row>
    <row r="234" spans="1:11" ht="26.25" x14ac:dyDescent="0.45">
      <c r="A234" s="15">
        <v>17</v>
      </c>
      <c r="B234" s="16" t="s">
        <v>346</v>
      </c>
      <c r="C234" s="16" t="s">
        <v>347</v>
      </c>
      <c r="D234" s="32">
        <v>250</v>
      </c>
      <c r="E234" s="74"/>
      <c r="F234" s="85">
        <f t="shared" si="52"/>
        <v>0</v>
      </c>
      <c r="G234" s="85">
        <f t="shared" si="53"/>
        <v>0</v>
      </c>
      <c r="H234" s="85">
        <f t="shared" si="54"/>
        <v>0</v>
      </c>
      <c r="I234" s="85">
        <f t="shared" si="55"/>
        <v>0</v>
      </c>
      <c r="J234" s="85">
        <f t="shared" si="56"/>
        <v>0</v>
      </c>
      <c r="K234" s="100">
        <v>450</v>
      </c>
    </row>
    <row r="235" spans="1:11" x14ac:dyDescent="0.45">
      <c r="A235" s="137" t="s">
        <v>348</v>
      </c>
      <c r="B235" s="138"/>
      <c r="C235" s="12"/>
      <c r="D235" s="67"/>
      <c r="E235" s="79"/>
      <c r="F235" s="86"/>
      <c r="G235" s="86"/>
      <c r="H235" s="86"/>
      <c r="I235" s="86"/>
      <c r="J235" s="86"/>
      <c r="K235" s="101"/>
    </row>
    <row r="236" spans="1:11" x14ac:dyDescent="0.45">
      <c r="A236" s="15">
        <v>1</v>
      </c>
      <c r="B236" s="16" t="s">
        <v>349</v>
      </c>
      <c r="C236" s="16" t="s">
        <v>350</v>
      </c>
      <c r="D236" s="32">
        <v>250</v>
      </c>
      <c r="E236" s="74"/>
      <c r="F236" s="85">
        <f t="shared" si="52"/>
        <v>0</v>
      </c>
      <c r="G236" s="85">
        <f t="shared" si="53"/>
        <v>0</v>
      </c>
      <c r="H236" s="85">
        <f t="shared" si="54"/>
        <v>0</v>
      </c>
      <c r="I236" s="85">
        <f t="shared" si="55"/>
        <v>0</v>
      </c>
      <c r="J236" s="85">
        <f t="shared" si="56"/>
        <v>0</v>
      </c>
      <c r="K236" s="100">
        <v>450</v>
      </c>
    </row>
    <row r="237" spans="1:11" x14ac:dyDescent="0.45">
      <c r="A237" s="15">
        <v>2</v>
      </c>
      <c r="B237" s="16" t="s">
        <v>351</v>
      </c>
      <c r="C237" s="16" t="s">
        <v>352</v>
      </c>
      <c r="D237" s="32">
        <v>250</v>
      </c>
      <c r="E237" s="74"/>
      <c r="F237" s="85">
        <f t="shared" si="52"/>
        <v>0</v>
      </c>
      <c r="G237" s="85">
        <f t="shared" si="53"/>
        <v>0</v>
      </c>
      <c r="H237" s="85">
        <f t="shared" si="54"/>
        <v>0</v>
      </c>
      <c r="I237" s="85">
        <f t="shared" si="55"/>
        <v>0</v>
      </c>
      <c r="J237" s="85">
        <f t="shared" si="56"/>
        <v>0</v>
      </c>
      <c r="K237" s="100">
        <v>450</v>
      </c>
    </row>
    <row r="238" spans="1:11" x14ac:dyDescent="0.45">
      <c r="A238" s="15">
        <v>3</v>
      </c>
      <c r="B238" s="16" t="s">
        <v>353</v>
      </c>
      <c r="C238" s="16" t="s">
        <v>354</v>
      </c>
      <c r="D238" s="32">
        <v>250</v>
      </c>
      <c r="E238" s="74"/>
      <c r="F238" s="85">
        <f t="shared" si="52"/>
        <v>0</v>
      </c>
      <c r="G238" s="85">
        <f t="shared" si="53"/>
        <v>0</v>
      </c>
      <c r="H238" s="85">
        <f t="shared" si="54"/>
        <v>0</v>
      </c>
      <c r="I238" s="85">
        <f t="shared" si="55"/>
        <v>0</v>
      </c>
      <c r="J238" s="85">
        <f t="shared" si="56"/>
        <v>0</v>
      </c>
      <c r="K238" s="100">
        <v>450</v>
      </c>
    </row>
    <row r="239" spans="1:11" x14ac:dyDescent="0.45">
      <c r="A239" s="15">
        <v>4</v>
      </c>
      <c r="B239" s="16" t="s">
        <v>355</v>
      </c>
      <c r="C239" s="16" t="s">
        <v>356</v>
      </c>
      <c r="D239" s="32">
        <v>250</v>
      </c>
      <c r="E239" s="74"/>
      <c r="F239" s="85">
        <f t="shared" si="52"/>
        <v>0</v>
      </c>
      <c r="G239" s="85">
        <f t="shared" si="53"/>
        <v>0</v>
      </c>
      <c r="H239" s="85">
        <f t="shared" si="54"/>
        <v>0</v>
      </c>
      <c r="I239" s="85">
        <f t="shared" si="55"/>
        <v>0</v>
      </c>
      <c r="J239" s="85">
        <f t="shared" si="56"/>
        <v>0</v>
      </c>
      <c r="K239" s="100">
        <v>450</v>
      </c>
    </row>
    <row r="240" spans="1:11" x14ac:dyDescent="0.45">
      <c r="A240" s="15">
        <v>5</v>
      </c>
      <c r="B240" s="16" t="s">
        <v>357</v>
      </c>
      <c r="C240" s="16" t="s">
        <v>358</v>
      </c>
      <c r="D240" s="32">
        <v>250</v>
      </c>
      <c r="E240" s="74"/>
      <c r="F240" s="85">
        <f t="shared" si="52"/>
        <v>0</v>
      </c>
      <c r="G240" s="85">
        <f t="shared" si="53"/>
        <v>0</v>
      </c>
      <c r="H240" s="85">
        <f t="shared" si="54"/>
        <v>0</v>
      </c>
      <c r="I240" s="85">
        <f t="shared" si="55"/>
        <v>0</v>
      </c>
      <c r="J240" s="85">
        <f t="shared" si="56"/>
        <v>0</v>
      </c>
      <c r="K240" s="100">
        <v>450</v>
      </c>
    </row>
    <row r="241" spans="1:11" x14ac:dyDescent="0.45">
      <c r="A241" s="15">
        <v>6</v>
      </c>
      <c r="B241" s="16" t="s">
        <v>359</v>
      </c>
      <c r="C241" s="16" t="s">
        <v>360</v>
      </c>
      <c r="D241" s="32">
        <v>250</v>
      </c>
      <c r="E241" s="74"/>
      <c r="F241" s="85">
        <f t="shared" si="52"/>
        <v>0</v>
      </c>
      <c r="G241" s="85">
        <f t="shared" si="53"/>
        <v>0</v>
      </c>
      <c r="H241" s="85">
        <f t="shared" si="54"/>
        <v>0</v>
      </c>
      <c r="I241" s="85">
        <f t="shared" si="55"/>
        <v>0</v>
      </c>
      <c r="J241" s="85">
        <f t="shared" si="56"/>
        <v>0</v>
      </c>
      <c r="K241" s="100">
        <v>450</v>
      </c>
    </row>
    <row r="242" spans="1:11" x14ac:dyDescent="0.45">
      <c r="A242" s="137" t="s">
        <v>361</v>
      </c>
      <c r="B242" s="138"/>
      <c r="C242" s="12"/>
      <c r="D242" s="67"/>
      <c r="E242" s="79"/>
      <c r="F242" s="86"/>
      <c r="G242" s="86"/>
      <c r="H242" s="86"/>
      <c r="I242" s="86"/>
      <c r="J242" s="86"/>
      <c r="K242" s="101"/>
    </row>
    <row r="243" spans="1:11" x14ac:dyDescent="0.45">
      <c r="A243" s="15">
        <v>1</v>
      </c>
      <c r="B243" s="16" t="s">
        <v>362</v>
      </c>
      <c r="C243" s="16" t="s">
        <v>363</v>
      </c>
      <c r="D243" s="32">
        <v>300</v>
      </c>
      <c r="E243" s="74"/>
      <c r="F243" s="85">
        <f t="shared" si="52"/>
        <v>0</v>
      </c>
      <c r="G243" s="85">
        <f t="shared" si="53"/>
        <v>0</v>
      </c>
      <c r="H243" s="85">
        <f t="shared" si="54"/>
        <v>0</v>
      </c>
      <c r="I243" s="85">
        <f t="shared" si="55"/>
        <v>0</v>
      </c>
      <c r="J243" s="85">
        <f t="shared" si="56"/>
        <v>0</v>
      </c>
      <c r="K243" s="100">
        <v>500</v>
      </c>
    </row>
    <row r="244" spans="1:11" x14ac:dyDescent="0.45">
      <c r="A244" s="15">
        <v>2</v>
      </c>
      <c r="B244" s="16" t="s">
        <v>364</v>
      </c>
      <c r="C244" s="16" t="s">
        <v>365</v>
      </c>
      <c r="D244" s="32">
        <v>300</v>
      </c>
      <c r="E244" s="74"/>
      <c r="F244" s="85">
        <f t="shared" si="52"/>
        <v>0</v>
      </c>
      <c r="G244" s="85">
        <f t="shared" si="53"/>
        <v>0</v>
      </c>
      <c r="H244" s="85">
        <f t="shared" si="54"/>
        <v>0</v>
      </c>
      <c r="I244" s="85">
        <f t="shared" si="55"/>
        <v>0</v>
      </c>
      <c r="J244" s="85">
        <f t="shared" si="56"/>
        <v>0</v>
      </c>
      <c r="K244" s="100">
        <v>500</v>
      </c>
    </row>
    <row r="245" spans="1:11" x14ac:dyDescent="0.45">
      <c r="A245" s="15">
        <v>3</v>
      </c>
      <c r="B245" s="16" t="s">
        <v>366</v>
      </c>
      <c r="C245" s="16" t="s">
        <v>367</v>
      </c>
      <c r="D245" s="32">
        <v>300</v>
      </c>
      <c r="E245" s="74"/>
      <c r="F245" s="85">
        <f t="shared" si="52"/>
        <v>0</v>
      </c>
      <c r="G245" s="85">
        <f t="shared" si="53"/>
        <v>0</v>
      </c>
      <c r="H245" s="85">
        <f t="shared" si="54"/>
        <v>0</v>
      </c>
      <c r="I245" s="85">
        <f t="shared" si="55"/>
        <v>0</v>
      </c>
      <c r="J245" s="85">
        <f t="shared" si="56"/>
        <v>0</v>
      </c>
      <c r="K245" s="100">
        <v>500</v>
      </c>
    </row>
    <row r="246" spans="1:11" x14ac:dyDescent="0.45">
      <c r="A246" s="137" t="s">
        <v>368</v>
      </c>
      <c r="B246" s="138"/>
      <c r="C246" s="12"/>
      <c r="D246" s="13"/>
      <c r="E246" s="79"/>
      <c r="F246" s="86"/>
      <c r="G246" s="86"/>
      <c r="H246" s="86"/>
      <c r="I246" s="86"/>
      <c r="J246" s="86"/>
      <c r="K246" s="101"/>
    </row>
    <row r="247" spans="1:11" x14ac:dyDescent="0.45">
      <c r="A247" s="15">
        <v>1</v>
      </c>
      <c r="B247" s="16" t="s">
        <v>369</v>
      </c>
      <c r="C247" s="16" t="s">
        <v>370</v>
      </c>
      <c r="D247" s="32">
        <v>300</v>
      </c>
      <c r="E247" s="74"/>
      <c r="F247" s="85">
        <f t="shared" si="52"/>
        <v>0</v>
      </c>
      <c r="G247" s="85">
        <f t="shared" si="53"/>
        <v>0</v>
      </c>
      <c r="H247" s="85">
        <f t="shared" si="54"/>
        <v>0</v>
      </c>
      <c r="I247" s="85">
        <f t="shared" si="55"/>
        <v>0</v>
      </c>
      <c r="J247" s="85">
        <f t="shared" si="56"/>
        <v>0</v>
      </c>
      <c r="K247" s="100">
        <v>500</v>
      </c>
    </row>
    <row r="248" spans="1:11" x14ac:dyDescent="0.45">
      <c r="A248" s="15">
        <v>2</v>
      </c>
      <c r="B248" s="16" t="s">
        <v>371</v>
      </c>
      <c r="C248" s="16" t="s">
        <v>372</v>
      </c>
      <c r="D248" s="32">
        <v>300</v>
      </c>
      <c r="E248" s="74"/>
      <c r="F248" s="85">
        <f t="shared" si="52"/>
        <v>0</v>
      </c>
      <c r="G248" s="85">
        <f t="shared" si="53"/>
        <v>0</v>
      </c>
      <c r="H248" s="85">
        <f t="shared" si="54"/>
        <v>0</v>
      </c>
      <c r="I248" s="85">
        <f t="shared" si="55"/>
        <v>0</v>
      </c>
      <c r="J248" s="85">
        <f t="shared" si="56"/>
        <v>0</v>
      </c>
      <c r="K248" s="100">
        <v>500</v>
      </c>
    </row>
    <row r="249" spans="1:11" x14ac:dyDescent="0.45">
      <c r="A249" s="15">
        <v>3</v>
      </c>
      <c r="B249" s="16" t="s">
        <v>373</v>
      </c>
      <c r="C249" s="16" t="s">
        <v>374</v>
      </c>
      <c r="D249" s="32">
        <v>300</v>
      </c>
      <c r="E249" s="74"/>
      <c r="F249" s="85">
        <f t="shared" si="52"/>
        <v>0</v>
      </c>
      <c r="G249" s="85">
        <f t="shared" si="53"/>
        <v>0</v>
      </c>
      <c r="H249" s="85">
        <f t="shared" si="54"/>
        <v>0</v>
      </c>
      <c r="I249" s="85">
        <f t="shared" si="55"/>
        <v>0</v>
      </c>
      <c r="J249" s="85">
        <f t="shared" si="56"/>
        <v>0</v>
      </c>
      <c r="K249" s="100">
        <v>500</v>
      </c>
    </row>
    <row r="250" spans="1:11" x14ac:dyDescent="0.45">
      <c r="A250" s="15">
        <v>4</v>
      </c>
      <c r="B250" s="16" t="s">
        <v>375</v>
      </c>
      <c r="C250" s="16" t="s">
        <v>376</v>
      </c>
      <c r="D250" s="32">
        <v>300</v>
      </c>
      <c r="E250" s="74"/>
      <c r="F250" s="85">
        <f t="shared" si="52"/>
        <v>0</v>
      </c>
      <c r="G250" s="85">
        <f t="shared" si="53"/>
        <v>0</v>
      </c>
      <c r="H250" s="85">
        <f t="shared" si="54"/>
        <v>0</v>
      </c>
      <c r="I250" s="85">
        <f t="shared" si="55"/>
        <v>0</v>
      </c>
      <c r="J250" s="85">
        <f t="shared" si="56"/>
        <v>0</v>
      </c>
      <c r="K250" s="100">
        <v>500</v>
      </c>
    </row>
    <row r="251" spans="1:11" x14ac:dyDescent="0.45">
      <c r="A251" s="15">
        <v>5</v>
      </c>
      <c r="B251" s="16" t="s">
        <v>377</v>
      </c>
      <c r="C251" s="16" t="s">
        <v>378</v>
      </c>
      <c r="D251" s="32">
        <v>300</v>
      </c>
      <c r="E251" s="74"/>
      <c r="F251" s="85">
        <f t="shared" si="52"/>
        <v>0</v>
      </c>
      <c r="G251" s="85">
        <f t="shared" si="53"/>
        <v>0</v>
      </c>
      <c r="H251" s="85">
        <f t="shared" si="54"/>
        <v>0</v>
      </c>
      <c r="I251" s="85">
        <f t="shared" si="55"/>
        <v>0</v>
      </c>
      <c r="J251" s="85">
        <f t="shared" si="56"/>
        <v>0</v>
      </c>
      <c r="K251" s="100">
        <v>500</v>
      </c>
    </row>
    <row r="252" spans="1:11" x14ac:dyDescent="0.45">
      <c r="A252" s="15">
        <v>6</v>
      </c>
      <c r="B252" s="16" t="s">
        <v>379</v>
      </c>
      <c r="C252" s="16" t="s">
        <v>380</v>
      </c>
      <c r="D252" s="32">
        <v>300</v>
      </c>
      <c r="E252" s="74"/>
      <c r="F252" s="85">
        <f t="shared" si="52"/>
        <v>0</v>
      </c>
      <c r="G252" s="85">
        <f t="shared" si="53"/>
        <v>0</v>
      </c>
      <c r="H252" s="85">
        <f t="shared" si="54"/>
        <v>0</v>
      </c>
      <c r="I252" s="85">
        <f t="shared" si="55"/>
        <v>0</v>
      </c>
      <c r="J252" s="85">
        <f t="shared" si="56"/>
        <v>0</v>
      </c>
      <c r="K252" s="100">
        <v>500</v>
      </c>
    </row>
    <row r="253" spans="1:11" x14ac:dyDescent="0.45">
      <c r="A253" s="15">
        <v>7</v>
      </c>
      <c r="B253" s="16" t="s">
        <v>431</v>
      </c>
      <c r="C253" s="16" t="s">
        <v>430</v>
      </c>
      <c r="D253" s="32">
        <v>300</v>
      </c>
      <c r="E253" s="74"/>
      <c r="F253" s="85">
        <f t="shared" si="52"/>
        <v>0</v>
      </c>
      <c r="G253" s="85">
        <f t="shared" si="53"/>
        <v>0</v>
      </c>
      <c r="H253" s="85">
        <f t="shared" si="54"/>
        <v>0</v>
      </c>
      <c r="I253" s="85">
        <f t="shared" si="55"/>
        <v>0</v>
      </c>
      <c r="J253" s="85">
        <f t="shared" si="56"/>
        <v>0</v>
      </c>
      <c r="K253" s="100">
        <v>500</v>
      </c>
    </row>
    <row r="254" spans="1:11" x14ac:dyDescent="0.45">
      <c r="A254" s="15">
        <v>8</v>
      </c>
      <c r="B254" s="16" t="s">
        <v>381</v>
      </c>
      <c r="C254" s="16" t="s">
        <v>382</v>
      </c>
      <c r="D254" s="32">
        <v>300</v>
      </c>
      <c r="E254" s="74"/>
      <c r="F254" s="85">
        <f t="shared" si="52"/>
        <v>0</v>
      </c>
      <c r="G254" s="85">
        <f t="shared" si="53"/>
        <v>0</v>
      </c>
      <c r="H254" s="85">
        <f t="shared" si="54"/>
        <v>0</v>
      </c>
      <c r="I254" s="85">
        <f t="shared" si="55"/>
        <v>0</v>
      </c>
      <c r="J254" s="85">
        <f t="shared" si="56"/>
        <v>0</v>
      </c>
      <c r="K254" s="100">
        <v>500</v>
      </c>
    </row>
    <row r="255" spans="1:11" x14ac:dyDescent="0.45">
      <c r="A255" s="15">
        <v>9</v>
      </c>
      <c r="B255" s="16" t="s">
        <v>383</v>
      </c>
      <c r="C255" s="16" t="s">
        <v>384</v>
      </c>
      <c r="D255" s="32">
        <v>300</v>
      </c>
      <c r="E255" s="74"/>
      <c r="F255" s="85">
        <f t="shared" si="52"/>
        <v>0</v>
      </c>
      <c r="G255" s="85">
        <f t="shared" si="53"/>
        <v>0</v>
      </c>
      <c r="H255" s="85">
        <f t="shared" si="54"/>
        <v>0</v>
      </c>
      <c r="I255" s="85">
        <f t="shared" si="55"/>
        <v>0</v>
      </c>
      <c r="J255" s="85">
        <f t="shared" si="56"/>
        <v>0</v>
      </c>
      <c r="K255" s="100">
        <v>500</v>
      </c>
    </row>
    <row r="256" spans="1:11" x14ac:dyDescent="0.45">
      <c r="A256" s="15">
        <v>10</v>
      </c>
      <c r="B256" s="16" t="s">
        <v>385</v>
      </c>
      <c r="C256" s="16" t="s">
        <v>386</v>
      </c>
      <c r="D256" s="32">
        <v>300</v>
      </c>
      <c r="E256" s="74"/>
      <c r="F256" s="85">
        <f t="shared" si="52"/>
        <v>0</v>
      </c>
      <c r="G256" s="85">
        <f t="shared" si="53"/>
        <v>0</v>
      </c>
      <c r="H256" s="85">
        <f t="shared" si="54"/>
        <v>0</v>
      </c>
      <c r="I256" s="85">
        <f t="shared" si="55"/>
        <v>0</v>
      </c>
      <c r="J256" s="85">
        <f t="shared" si="56"/>
        <v>0</v>
      </c>
      <c r="K256" s="100">
        <v>500</v>
      </c>
    </row>
    <row r="257" spans="1:11" x14ac:dyDescent="0.45">
      <c r="A257" s="137" t="s">
        <v>387</v>
      </c>
      <c r="B257" s="138"/>
      <c r="C257" s="12"/>
      <c r="D257" s="67"/>
      <c r="E257" s="79"/>
      <c r="F257" s="86"/>
      <c r="G257" s="86"/>
      <c r="H257" s="86"/>
      <c r="I257" s="86"/>
      <c r="J257" s="86"/>
      <c r="K257" s="101"/>
    </row>
    <row r="258" spans="1:11" x14ac:dyDescent="0.45">
      <c r="A258" s="15">
        <v>1</v>
      </c>
      <c r="B258" s="16" t="s">
        <v>388</v>
      </c>
      <c r="C258" s="16" t="s">
        <v>389</v>
      </c>
      <c r="D258" s="32">
        <v>300</v>
      </c>
      <c r="E258" s="74"/>
      <c r="F258" s="85">
        <f t="shared" si="52"/>
        <v>0</v>
      </c>
      <c r="G258" s="85">
        <f t="shared" si="53"/>
        <v>0</v>
      </c>
      <c r="H258" s="85">
        <f t="shared" si="54"/>
        <v>0</v>
      </c>
      <c r="I258" s="85">
        <f t="shared" si="55"/>
        <v>0</v>
      </c>
      <c r="J258" s="85">
        <f t="shared" si="56"/>
        <v>0</v>
      </c>
      <c r="K258" s="100">
        <v>550</v>
      </c>
    </row>
    <row r="259" spans="1:11" x14ac:dyDescent="0.45">
      <c r="A259" s="15">
        <v>2</v>
      </c>
      <c r="B259" s="16" t="s">
        <v>390</v>
      </c>
      <c r="C259" s="16" t="s">
        <v>391</v>
      </c>
      <c r="D259" s="32">
        <v>300</v>
      </c>
      <c r="E259" s="74"/>
      <c r="F259" s="85">
        <f t="shared" si="52"/>
        <v>0</v>
      </c>
      <c r="G259" s="85">
        <f t="shared" si="53"/>
        <v>0</v>
      </c>
      <c r="H259" s="85">
        <f t="shared" si="54"/>
        <v>0</v>
      </c>
      <c r="I259" s="85">
        <f t="shared" si="55"/>
        <v>0</v>
      </c>
      <c r="J259" s="85">
        <f t="shared" si="56"/>
        <v>0</v>
      </c>
      <c r="K259" s="100">
        <v>500</v>
      </c>
    </row>
    <row r="260" spans="1:11" x14ac:dyDescent="0.45">
      <c r="A260" s="15">
        <v>3</v>
      </c>
      <c r="B260" s="16" t="s">
        <v>392</v>
      </c>
      <c r="C260" s="16" t="s">
        <v>393</v>
      </c>
      <c r="D260" s="32">
        <v>300</v>
      </c>
      <c r="E260" s="74"/>
      <c r="F260" s="85">
        <f t="shared" si="52"/>
        <v>0</v>
      </c>
      <c r="G260" s="85">
        <f t="shared" si="53"/>
        <v>0</v>
      </c>
      <c r="H260" s="85">
        <f t="shared" si="54"/>
        <v>0</v>
      </c>
      <c r="I260" s="85">
        <f t="shared" si="55"/>
        <v>0</v>
      </c>
      <c r="J260" s="85">
        <f t="shared" si="56"/>
        <v>0</v>
      </c>
      <c r="K260" s="100">
        <v>500</v>
      </c>
    </row>
    <row r="261" spans="1:11" x14ac:dyDescent="0.45">
      <c r="A261" s="15">
        <v>4</v>
      </c>
      <c r="B261" s="16" t="s">
        <v>394</v>
      </c>
      <c r="C261" s="16" t="s">
        <v>395</v>
      </c>
      <c r="D261" s="32">
        <v>300</v>
      </c>
      <c r="E261" s="74"/>
      <c r="F261" s="85">
        <f t="shared" si="52"/>
        <v>0</v>
      </c>
      <c r="G261" s="85">
        <f t="shared" si="53"/>
        <v>0</v>
      </c>
      <c r="H261" s="85">
        <f t="shared" si="54"/>
        <v>0</v>
      </c>
      <c r="I261" s="85">
        <f t="shared" si="55"/>
        <v>0</v>
      </c>
      <c r="J261" s="85">
        <f t="shared" si="56"/>
        <v>0</v>
      </c>
      <c r="K261" s="100">
        <v>500</v>
      </c>
    </row>
    <row r="262" spans="1:11" x14ac:dyDescent="0.45">
      <c r="A262" s="15">
        <v>5</v>
      </c>
      <c r="B262" s="16" t="s">
        <v>396</v>
      </c>
      <c r="C262" s="16" t="s">
        <v>397</v>
      </c>
      <c r="D262" s="32">
        <v>300</v>
      </c>
      <c r="E262" s="74"/>
      <c r="F262" s="85">
        <f t="shared" si="52"/>
        <v>0</v>
      </c>
      <c r="G262" s="85">
        <f t="shared" si="53"/>
        <v>0</v>
      </c>
      <c r="H262" s="85">
        <f t="shared" si="54"/>
        <v>0</v>
      </c>
      <c r="I262" s="85">
        <f t="shared" si="55"/>
        <v>0</v>
      </c>
      <c r="J262" s="85">
        <f t="shared" si="56"/>
        <v>0</v>
      </c>
      <c r="K262" s="100">
        <v>500</v>
      </c>
    </row>
    <row r="263" spans="1:11" x14ac:dyDescent="0.45">
      <c r="A263" s="15">
        <v>6</v>
      </c>
      <c r="B263" s="16" t="s">
        <v>398</v>
      </c>
      <c r="C263" s="16" t="s">
        <v>399</v>
      </c>
      <c r="D263" s="32">
        <v>300</v>
      </c>
      <c r="E263" s="74"/>
      <c r="F263" s="85">
        <f>IF($E$280&gt;=30000, $D263*$E263*0.95, 0)</f>
        <v>0</v>
      </c>
      <c r="G263" s="85">
        <f t="shared" si="53"/>
        <v>0</v>
      </c>
      <c r="H263" s="85">
        <f t="shared" si="54"/>
        <v>0</v>
      </c>
      <c r="I263" s="85">
        <f t="shared" si="55"/>
        <v>0</v>
      </c>
      <c r="J263" s="85">
        <f t="shared" si="56"/>
        <v>0</v>
      </c>
      <c r="K263" s="100">
        <v>500</v>
      </c>
    </row>
    <row r="264" spans="1:11" x14ac:dyDescent="0.45">
      <c r="A264" s="15">
        <v>7</v>
      </c>
      <c r="B264" s="50" t="s">
        <v>400</v>
      </c>
      <c r="C264" s="50" t="s">
        <v>401</v>
      </c>
      <c r="D264" s="32">
        <v>300</v>
      </c>
      <c r="E264" s="82"/>
      <c r="F264" s="85">
        <f t="shared" si="52"/>
        <v>0</v>
      </c>
      <c r="G264" s="85">
        <f t="shared" si="53"/>
        <v>0</v>
      </c>
      <c r="H264" s="85">
        <f t="shared" si="54"/>
        <v>0</v>
      </c>
      <c r="I264" s="85">
        <f t="shared" si="55"/>
        <v>0</v>
      </c>
      <c r="J264" s="85">
        <f t="shared" si="56"/>
        <v>0</v>
      </c>
      <c r="K264" s="100">
        <v>500</v>
      </c>
    </row>
    <row r="265" spans="1:11" x14ac:dyDescent="0.45">
      <c r="A265" s="15">
        <v>8</v>
      </c>
      <c r="B265" s="50" t="s">
        <v>402</v>
      </c>
      <c r="C265" s="50" t="s">
        <v>403</v>
      </c>
      <c r="D265" s="32">
        <v>300</v>
      </c>
      <c r="E265" s="82"/>
      <c r="F265" s="85">
        <f t="shared" si="52"/>
        <v>0</v>
      </c>
      <c r="G265" s="85">
        <f t="shared" si="53"/>
        <v>0</v>
      </c>
      <c r="H265" s="85">
        <f t="shared" si="54"/>
        <v>0</v>
      </c>
      <c r="I265" s="85">
        <f t="shared" si="55"/>
        <v>0</v>
      </c>
      <c r="J265" s="85">
        <f t="shared" si="56"/>
        <v>0</v>
      </c>
      <c r="K265" s="100">
        <v>500</v>
      </c>
    </row>
    <row r="266" spans="1:11" x14ac:dyDescent="0.45">
      <c r="A266" s="15">
        <v>9</v>
      </c>
      <c r="B266" s="50" t="s">
        <v>404</v>
      </c>
      <c r="C266" s="50" t="s">
        <v>405</v>
      </c>
      <c r="D266" s="32">
        <v>300</v>
      </c>
      <c r="E266" s="82"/>
      <c r="F266" s="85">
        <f t="shared" si="52"/>
        <v>0</v>
      </c>
      <c r="G266" s="85">
        <f t="shared" si="53"/>
        <v>0</v>
      </c>
      <c r="H266" s="85">
        <f t="shared" si="54"/>
        <v>0</v>
      </c>
      <c r="I266" s="85">
        <f t="shared" si="55"/>
        <v>0</v>
      </c>
      <c r="J266" s="85">
        <f t="shared" si="56"/>
        <v>0</v>
      </c>
      <c r="K266" s="100">
        <v>500</v>
      </c>
    </row>
    <row r="267" spans="1:11" x14ac:dyDescent="0.45">
      <c r="A267" s="15">
        <v>10</v>
      </c>
      <c r="B267" s="16" t="s">
        <v>406</v>
      </c>
      <c r="C267" s="16" t="s">
        <v>407</v>
      </c>
      <c r="D267" s="32">
        <v>300</v>
      </c>
      <c r="E267" s="74"/>
      <c r="F267" s="85">
        <f t="shared" si="52"/>
        <v>0</v>
      </c>
      <c r="G267" s="85">
        <f t="shared" si="53"/>
        <v>0</v>
      </c>
      <c r="H267" s="85">
        <f t="shared" si="54"/>
        <v>0</v>
      </c>
      <c r="I267" s="85">
        <f t="shared" si="55"/>
        <v>0</v>
      </c>
      <c r="J267" s="85">
        <f t="shared" si="56"/>
        <v>0</v>
      </c>
      <c r="K267" s="100">
        <v>500</v>
      </c>
    </row>
    <row r="268" spans="1:11" x14ac:dyDescent="0.45">
      <c r="A268" s="15">
        <v>11</v>
      </c>
      <c r="B268" s="50" t="s">
        <v>408</v>
      </c>
      <c r="C268" s="50" t="s">
        <v>409</v>
      </c>
      <c r="D268" s="32">
        <v>300</v>
      </c>
      <c r="E268" s="82"/>
      <c r="F268" s="85">
        <f t="shared" si="52"/>
        <v>0</v>
      </c>
      <c r="G268" s="85">
        <f t="shared" si="53"/>
        <v>0</v>
      </c>
      <c r="H268" s="85">
        <f t="shared" si="54"/>
        <v>0</v>
      </c>
      <c r="I268" s="85">
        <f t="shared" si="55"/>
        <v>0</v>
      </c>
      <c r="J268" s="85">
        <f t="shared" si="56"/>
        <v>0</v>
      </c>
      <c r="K268" s="100">
        <v>500</v>
      </c>
    </row>
    <row r="269" spans="1:11" x14ac:dyDescent="0.45">
      <c r="A269" s="15">
        <v>12</v>
      </c>
      <c r="B269" s="50" t="s">
        <v>410</v>
      </c>
      <c r="C269" s="50" t="s">
        <v>411</v>
      </c>
      <c r="D269" s="32">
        <v>300</v>
      </c>
      <c r="E269" s="82"/>
      <c r="F269" s="85">
        <f t="shared" ref="F269:F279" si="57">IF($E$280&gt;=30000, $D269*$E269*0.95, 0)</f>
        <v>0</v>
      </c>
      <c r="G269" s="85">
        <f t="shared" ref="G269:G279" si="58">IF($E$280&gt;=60000, $D269*$E269*0.9, 0)</f>
        <v>0</v>
      </c>
      <c r="H269" s="85">
        <f t="shared" ref="H269:H279" si="59">IF($E$280&gt;=100000, $D269*$E269*0.85, 0)</f>
        <v>0</v>
      </c>
      <c r="I269" s="85">
        <f t="shared" ref="I269:I279" si="60">IF($E$280&gt;=200000, $D269*$E269*0.8, 0)</f>
        <v>0</v>
      </c>
      <c r="J269" s="85">
        <f t="shared" ref="J269:J279" si="61">IF($E$280&gt;=350000, $D269*$E269*0.75, 0)</f>
        <v>0</v>
      </c>
      <c r="K269" s="100">
        <v>500</v>
      </c>
    </row>
    <row r="270" spans="1:11" ht="13.5" thickBot="1" x14ac:dyDescent="0.5">
      <c r="A270" s="51">
        <v>13</v>
      </c>
      <c r="B270" s="52" t="s">
        <v>412</v>
      </c>
      <c r="C270" s="52" t="s">
        <v>413</v>
      </c>
      <c r="D270" s="32">
        <v>300</v>
      </c>
      <c r="E270" s="81"/>
      <c r="F270" s="85">
        <f t="shared" si="57"/>
        <v>0</v>
      </c>
      <c r="G270" s="85">
        <f t="shared" si="58"/>
        <v>0</v>
      </c>
      <c r="H270" s="85">
        <f t="shared" si="59"/>
        <v>0</v>
      </c>
      <c r="I270" s="85">
        <f t="shared" si="60"/>
        <v>0</v>
      </c>
      <c r="J270" s="85">
        <f t="shared" si="61"/>
        <v>0</v>
      </c>
      <c r="K270" s="100">
        <v>500</v>
      </c>
    </row>
    <row r="271" spans="1:11" s="55" customFormat="1" x14ac:dyDescent="0.4">
      <c r="A271" s="141" t="s">
        <v>414</v>
      </c>
      <c r="B271" s="142"/>
      <c r="C271" s="53"/>
      <c r="D271" s="54"/>
      <c r="E271" s="83"/>
      <c r="F271" s="86"/>
      <c r="G271" s="86"/>
      <c r="H271" s="86"/>
      <c r="I271" s="86"/>
      <c r="J271" s="86"/>
      <c r="K271" s="101"/>
    </row>
    <row r="272" spans="1:11" s="55" customFormat="1" x14ac:dyDescent="0.4">
      <c r="A272" s="15">
        <v>1</v>
      </c>
      <c r="B272" s="16" t="s">
        <v>448</v>
      </c>
      <c r="C272" s="27" t="s">
        <v>449</v>
      </c>
      <c r="D272" s="32">
        <v>300</v>
      </c>
      <c r="E272" s="80"/>
      <c r="F272" s="85">
        <f t="shared" si="57"/>
        <v>0</v>
      </c>
      <c r="G272" s="85">
        <f t="shared" si="58"/>
        <v>0</v>
      </c>
      <c r="H272" s="85">
        <f t="shared" si="59"/>
        <v>0</v>
      </c>
      <c r="I272" s="85">
        <f t="shared" si="60"/>
        <v>0</v>
      </c>
      <c r="J272" s="85">
        <f t="shared" si="61"/>
        <v>0</v>
      </c>
      <c r="K272" s="103">
        <v>550</v>
      </c>
    </row>
    <row r="273" spans="1:11" s="56" customFormat="1" x14ac:dyDescent="0.45">
      <c r="A273" s="15">
        <v>2</v>
      </c>
      <c r="B273" s="16" t="s">
        <v>415</v>
      </c>
      <c r="C273" s="27" t="s">
        <v>416</v>
      </c>
      <c r="D273" s="32">
        <v>300</v>
      </c>
      <c r="E273" s="80"/>
      <c r="F273" s="85">
        <f t="shared" si="57"/>
        <v>0</v>
      </c>
      <c r="G273" s="85">
        <f t="shared" si="58"/>
        <v>0</v>
      </c>
      <c r="H273" s="85">
        <f t="shared" si="59"/>
        <v>0</v>
      </c>
      <c r="I273" s="85">
        <f t="shared" si="60"/>
        <v>0</v>
      </c>
      <c r="J273" s="85">
        <f t="shared" si="61"/>
        <v>0</v>
      </c>
      <c r="K273" s="100">
        <v>550</v>
      </c>
    </row>
    <row r="274" spans="1:11" s="56" customFormat="1" x14ac:dyDescent="0.45">
      <c r="A274" s="15">
        <v>3</v>
      </c>
      <c r="B274" s="16" t="s">
        <v>516</v>
      </c>
      <c r="C274" s="27" t="s">
        <v>474</v>
      </c>
      <c r="D274" s="32">
        <v>300</v>
      </c>
      <c r="E274" s="80"/>
      <c r="F274" s="85">
        <f t="shared" si="57"/>
        <v>0</v>
      </c>
      <c r="G274" s="85">
        <f t="shared" si="58"/>
        <v>0</v>
      </c>
      <c r="H274" s="85">
        <f t="shared" si="59"/>
        <v>0</v>
      </c>
      <c r="I274" s="85">
        <f t="shared" si="60"/>
        <v>0</v>
      </c>
      <c r="J274" s="85">
        <f t="shared" si="61"/>
        <v>0</v>
      </c>
      <c r="K274" s="100">
        <v>550</v>
      </c>
    </row>
    <row r="275" spans="1:11" s="56" customFormat="1" x14ac:dyDescent="0.45">
      <c r="A275" s="15">
        <v>4</v>
      </c>
      <c r="B275" s="16" t="s">
        <v>417</v>
      </c>
      <c r="C275" s="27" t="s">
        <v>418</v>
      </c>
      <c r="D275" s="32">
        <v>300</v>
      </c>
      <c r="E275" s="80"/>
      <c r="F275" s="85">
        <f t="shared" si="57"/>
        <v>0</v>
      </c>
      <c r="G275" s="85">
        <f t="shared" si="58"/>
        <v>0</v>
      </c>
      <c r="H275" s="85">
        <f t="shared" si="59"/>
        <v>0</v>
      </c>
      <c r="I275" s="85">
        <f t="shared" si="60"/>
        <v>0</v>
      </c>
      <c r="J275" s="85">
        <f t="shared" si="61"/>
        <v>0</v>
      </c>
      <c r="K275" s="100">
        <v>550</v>
      </c>
    </row>
    <row r="276" spans="1:11" s="56" customFormat="1" x14ac:dyDescent="0.45">
      <c r="A276" s="15">
        <v>5</v>
      </c>
      <c r="B276" s="28" t="s">
        <v>419</v>
      </c>
      <c r="C276" s="27" t="s">
        <v>420</v>
      </c>
      <c r="D276" s="32">
        <v>300</v>
      </c>
      <c r="E276" s="80"/>
      <c r="F276" s="85">
        <f t="shared" si="57"/>
        <v>0</v>
      </c>
      <c r="G276" s="85">
        <f t="shared" si="58"/>
        <v>0</v>
      </c>
      <c r="H276" s="85">
        <f t="shared" si="59"/>
        <v>0</v>
      </c>
      <c r="I276" s="85">
        <f t="shared" si="60"/>
        <v>0</v>
      </c>
      <c r="J276" s="85">
        <f t="shared" si="61"/>
        <v>0</v>
      </c>
      <c r="K276" s="100">
        <v>550</v>
      </c>
    </row>
    <row r="277" spans="1:11" s="56" customFormat="1" x14ac:dyDescent="0.45">
      <c r="A277" s="15">
        <v>6</v>
      </c>
      <c r="B277" s="30" t="s">
        <v>421</v>
      </c>
      <c r="C277" s="27" t="s">
        <v>422</v>
      </c>
      <c r="D277" s="32">
        <v>300</v>
      </c>
      <c r="E277" s="80"/>
      <c r="F277" s="85">
        <f t="shared" si="57"/>
        <v>0</v>
      </c>
      <c r="G277" s="85">
        <f t="shared" si="58"/>
        <v>0</v>
      </c>
      <c r="H277" s="85">
        <f t="shared" si="59"/>
        <v>0</v>
      </c>
      <c r="I277" s="85">
        <f t="shared" si="60"/>
        <v>0</v>
      </c>
      <c r="J277" s="85">
        <f t="shared" si="61"/>
        <v>0</v>
      </c>
      <c r="K277" s="100">
        <v>550</v>
      </c>
    </row>
    <row r="278" spans="1:11" s="56" customFormat="1" x14ac:dyDescent="0.45">
      <c r="A278" s="15">
        <v>7</v>
      </c>
      <c r="B278" s="30" t="s">
        <v>423</v>
      </c>
      <c r="C278" s="27" t="s">
        <v>424</v>
      </c>
      <c r="D278" s="32">
        <v>300</v>
      </c>
      <c r="E278" s="80"/>
      <c r="F278" s="85">
        <f t="shared" si="57"/>
        <v>0</v>
      </c>
      <c r="G278" s="85">
        <f t="shared" si="58"/>
        <v>0</v>
      </c>
      <c r="H278" s="85">
        <f t="shared" si="59"/>
        <v>0</v>
      </c>
      <c r="I278" s="85">
        <f t="shared" si="60"/>
        <v>0</v>
      </c>
      <c r="J278" s="85">
        <f t="shared" si="61"/>
        <v>0</v>
      </c>
      <c r="K278" s="100">
        <v>550</v>
      </c>
    </row>
    <row r="279" spans="1:11" s="56" customFormat="1" ht="13.5" thickBot="1" x14ac:dyDescent="0.5">
      <c r="A279" s="15">
        <v>8</v>
      </c>
      <c r="B279" s="89" t="s">
        <v>425</v>
      </c>
      <c r="C279" s="90" t="s">
        <v>426</v>
      </c>
      <c r="D279" s="91">
        <v>300</v>
      </c>
      <c r="E279" s="92"/>
      <c r="F279" s="93">
        <f t="shared" si="57"/>
        <v>0</v>
      </c>
      <c r="G279" s="93">
        <f t="shared" si="58"/>
        <v>0</v>
      </c>
      <c r="H279" s="93">
        <f t="shared" si="59"/>
        <v>0</v>
      </c>
      <c r="I279" s="93">
        <f t="shared" si="60"/>
        <v>0</v>
      </c>
      <c r="J279" s="93">
        <f t="shared" si="61"/>
        <v>0</v>
      </c>
      <c r="K279" s="104">
        <v>550</v>
      </c>
    </row>
    <row r="280" spans="1:11" ht="13.5" thickBot="1" x14ac:dyDescent="0.5">
      <c r="A280" s="88" t="s">
        <v>427</v>
      </c>
      <c r="B280" s="94"/>
      <c r="C280" s="57"/>
      <c r="D280" s="58"/>
      <c r="E280" s="84">
        <f t="array" ref="E280">SUM(D5:D279*E5:E279)</f>
        <v>0</v>
      </c>
      <c r="F280" s="95">
        <f>SUM(F5:F279)</f>
        <v>0</v>
      </c>
      <c r="G280" s="95">
        <f t="shared" ref="G280:J280" si="62">SUM(G5:G279)</f>
        <v>0</v>
      </c>
      <c r="H280" s="95">
        <f t="shared" si="62"/>
        <v>0</v>
      </c>
      <c r="I280" s="95">
        <f t="shared" si="62"/>
        <v>0</v>
      </c>
      <c r="J280" s="95">
        <f t="shared" si="62"/>
        <v>0</v>
      </c>
      <c r="K280" s="96"/>
    </row>
    <row r="281" spans="1:11" x14ac:dyDescent="0.45">
      <c r="A281" s="59" t="s">
        <v>526</v>
      </c>
    </row>
    <row r="282" spans="1:11" x14ac:dyDescent="0.45">
      <c r="A282" s="59" t="s">
        <v>527</v>
      </c>
    </row>
    <row r="283" spans="1:11" x14ac:dyDescent="0.45">
      <c r="A283" s="59" t="s">
        <v>428</v>
      </c>
    </row>
    <row r="284" spans="1:11" x14ac:dyDescent="0.45">
      <c r="A284" s="59"/>
    </row>
  </sheetData>
  <sheetProtection insertColumns="0" insertRows="0" insertHyperlinks="0" deleteColumns="0" deleteRows="0" sort="0" autoFilter="0" pivotTables="0"/>
  <protectedRanges>
    <protectedRange sqref="E5:E61 E195:E279 E63:E191" name="Диапазон1"/>
    <protectedRange sqref="E62" name="Диапазон1_1"/>
  </protectedRanges>
  <autoFilter ref="A3:L283" xr:uid="{712541B2-C4CE-4921-9E51-15F5479248F5}"/>
  <sortState xmlns:xlrd2="http://schemas.microsoft.com/office/spreadsheetml/2017/richdata2" ref="B272:C279">
    <sortCondition ref="B272:B279"/>
  </sortState>
  <mergeCells count="36">
    <mergeCell ref="A123:B123"/>
    <mergeCell ref="A135:B135"/>
    <mergeCell ref="A150:B150"/>
    <mergeCell ref="A166:B166"/>
    <mergeCell ref="A201:B201"/>
    <mergeCell ref="A168:B168"/>
    <mergeCell ref="A175:B175"/>
    <mergeCell ref="A190:B190"/>
    <mergeCell ref="A195:B195"/>
    <mergeCell ref="A198:B198"/>
    <mergeCell ref="A192:B192"/>
    <mergeCell ref="A271:B271"/>
    <mergeCell ref="A210:B210"/>
    <mergeCell ref="A211:B211"/>
    <mergeCell ref="A213:B213"/>
    <mergeCell ref="A216:B216"/>
    <mergeCell ref="A217:B217"/>
    <mergeCell ref="A235:B235"/>
    <mergeCell ref="A242:B242"/>
    <mergeCell ref="A246:B246"/>
    <mergeCell ref="A257:B257"/>
    <mergeCell ref="K1:K2"/>
    <mergeCell ref="A1:E1"/>
    <mergeCell ref="F1:J1"/>
    <mergeCell ref="A106:B106"/>
    <mergeCell ref="A116:B116"/>
    <mergeCell ref="A105:B105"/>
    <mergeCell ref="A4:B4"/>
    <mergeCell ref="A6:B6"/>
    <mergeCell ref="A24:B24"/>
    <mergeCell ref="A26:B26"/>
    <mergeCell ref="A30:B30"/>
    <mergeCell ref="A65:B65"/>
    <mergeCell ref="A76:B76"/>
    <mergeCell ref="A82:B82"/>
    <mergeCell ref="A99:B99"/>
  </mergeCells>
  <phoneticPr fontId="17" type="noConversion"/>
  <hyperlinks>
    <hyperlink ref="B2" r:id="rId1" display="www.aromafusion.ru" xr:uid="{799B7ED8-AA50-4E58-A92B-DB4050D80C4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Зверева</dc:creator>
  <cp:lastModifiedBy>Жанна Зверева</cp:lastModifiedBy>
  <dcterms:created xsi:type="dcterms:W3CDTF">2024-01-01T16:17:16Z</dcterms:created>
  <dcterms:modified xsi:type="dcterms:W3CDTF">2025-05-20T22:17:11Z</dcterms:modified>
</cp:coreProperties>
</file>