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n\OneDrive\Документы\перенос\Documents\Своя марка\Прайсы\прайс_2024\Новая папка\"/>
    </mc:Choice>
  </mc:AlternateContent>
  <xr:revisionPtr revIDLastSave="0" documentId="13_ncr:1_{BA7CAA91-3C20-4BD0-A185-7E670F377768}" xr6:coauthVersionLast="47" xr6:coauthVersionMax="47" xr10:uidLastSave="{00000000-0000-0000-0000-000000000000}"/>
  <bookViews>
    <workbookView xWindow="-98" yWindow="-98" windowWidth="19095" windowHeight="12075" xr2:uid="{9A09FDF6-8248-4C03-B992-02372A85BF57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39" i="1"/>
  <c r="J17" i="1"/>
  <c r="J14" i="1"/>
  <c r="J10" i="1" l="1"/>
  <c r="J11" i="1"/>
  <c r="J12" i="1"/>
  <c r="J13" i="1"/>
  <c r="J15" i="1"/>
  <c r="J16" i="1"/>
  <c r="J35" i="1"/>
  <c r="J36" i="1"/>
  <c r="J37" i="1"/>
  <c r="J38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79" i="1"/>
  <c r="J97" i="1"/>
  <c r="J98" i="1"/>
  <c r="J99" i="1"/>
  <c r="J100" i="1"/>
  <c r="J101" i="1"/>
  <c r="J198" i="1"/>
  <c r="J199" i="1"/>
  <c r="J200" i="1"/>
  <c r="J201" i="1"/>
  <c r="J202" i="1"/>
  <c r="J203" i="1"/>
  <c r="J204" i="1"/>
  <c r="J205" i="1"/>
  <c r="J5" i="1"/>
  <c r="E277" i="1" a="1"/>
  <c r="E277" i="1" l="1"/>
  <c r="F23" i="1" l="1"/>
  <c r="G23" i="1"/>
  <c r="H23" i="1"/>
  <c r="I23" i="1"/>
  <c r="F22" i="1"/>
  <c r="G22" i="1"/>
  <c r="H22" i="1"/>
  <c r="I22" i="1"/>
  <c r="F21" i="1"/>
  <c r="G21" i="1"/>
  <c r="H21" i="1"/>
  <c r="I21" i="1"/>
  <c r="F20" i="1"/>
  <c r="G20" i="1"/>
  <c r="H20" i="1"/>
  <c r="I20" i="1"/>
  <c r="F212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F116" i="1"/>
  <c r="H255" i="1"/>
  <c r="H43" i="1"/>
  <c r="G176" i="1"/>
  <c r="H227" i="1"/>
  <c r="I60" i="1"/>
  <c r="F150" i="1"/>
  <c r="G83" i="1"/>
  <c r="I110" i="1"/>
  <c r="G87" i="1"/>
  <c r="H138" i="1"/>
  <c r="F61" i="1"/>
  <c r="I273" i="1"/>
  <c r="F105" i="1"/>
  <c r="F210" i="1"/>
  <c r="I118" i="1"/>
  <c r="H229" i="1"/>
  <c r="G151" i="1"/>
  <c r="F170" i="1"/>
  <c r="F52" i="1"/>
  <c r="H140" i="1"/>
  <c r="H245" i="1"/>
  <c r="F90" i="1"/>
  <c r="I127" i="1"/>
  <c r="G256" i="1"/>
  <c r="G131" i="1"/>
  <c r="F57" i="1"/>
  <c r="G198" i="1"/>
  <c r="F126" i="1"/>
  <c r="G27" i="1"/>
  <c r="I116" i="1"/>
  <c r="F34" i="1"/>
  <c r="G146" i="1"/>
  <c r="H107" i="1"/>
  <c r="G153" i="1"/>
  <c r="H70" i="1"/>
  <c r="H134" i="1"/>
  <c r="G238" i="1"/>
  <c r="G112" i="1"/>
  <c r="G249" i="1"/>
  <c r="I182" i="1"/>
  <c r="I137" i="1"/>
  <c r="H114" i="1"/>
  <c r="G227" i="1"/>
  <c r="H89" i="1"/>
  <c r="I192" i="1"/>
  <c r="H8" i="1"/>
  <c r="F81" i="1"/>
  <c r="F63" i="1"/>
  <c r="G13" i="1"/>
  <c r="H273" i="1"/>
  <c r="F70" i="1"/>
  <c r="H57" i="1"/>
  <c r="F135" i="1"/>
  <c r="G259" i="1"/>
  <c r="F260" i="1"/>
  <c r="H223" i="1"/>
  <c r="G265" i="1"/>
  <c r="F62" i="1"/>
  <c r="H179" i="1"/>
  <c r="I109" i="1"/>
  <c r="I255" i="1"/>
  <c r="G130" i="1"/>
  <c r="G105" i="1"/>
  <c r="G185" i="1"/>
  <c r="F271" i="1"/>
  <c r="H90" i="1"/>
  <c r="I80" i="1"/>
  <c r="I16" i="1"/>
  <c r="F82" i="1"/>
  <c r="H19" i="1"/>
  <c r="H274" i="1"/>
  <c r="G149" i="1"/>
  <c r="F269" i="1"/>
  <c r="I139" i="1"/>
  <c r="I175" i="1"/>
  <c r="I238" i="1"/>
  <c r="G65" i="1"/>
  <c r="H222" i="1"/>
  <c r="G109" i="1"/>
  <c r="H145" i="1"/>
  <c r="I154" i="1"/>
  <c r="I269" i="1"/>
  <c r="H122" i="1"/>
  <c r="I66" i="1"/>
  <c r="I217" i="1"/>
  <c r="I59" i="1"/>
  <c r="G237" i="1"/>
  <c r="I85" i="1"/>
  <c r="H18" i="1"/>
  <c r="I121" i="1"/>
  <c r="G246" i="1"/>
  <c r="F36" i="1"/>
  <c r="F158" i="1"/>
  <c r="G41" i="1"/>
  <c r="I71" i="1"/>
  <c r="F156" i="1"/>
  <c r="G244" i="1"/>
  <c r="H189" i="1"/>
  <c r="H156" i="1"/>
  <c r="F136" i="1"/>
  <c r="I62" i="1"/>
  <c r="F48" i="1"/>
  <c r="I63" i="1"/>
  <c r="H84" i="1"/>
  <c r="I99" i="1"/>
  <c r="H170" i="1"/>
  <c r="F259" i="1"/>
  <c r="H135" i="1"/>
  <c r="H180" i="1"/>
  <c r="I234" i="1"/>
  <c r="F47" i="1"/>
  <c r="I89" i="1"/>
  <c r="F114" i="1"/>
  <c r="H253" i="1"/>
  <c r="G221" i="1"/>
  <c r="H86" i="1"/>
  <c r="G168" i="1"/>
  <c r="H182" i="1"/>
  <c r="F25" i="1"/>
  <c r="H59" i="1"/>
  <c r="I221" i="1"/>
  <c r="G241" i="1"/>
  <c r="I183" i="1"/>
  <c r="H125" i="1"/>
  <c r="I124" i="1"/>
  <c r="H87" i="1"/>
  <c r="G46" i="1"/>
  <c r="F173" i="1"/>
  <c r="F198" i="1"/>
  <c r="G82" i="1"/>
  <c r="F164" i="1"/>
  <c r="G58" i="1"/>
  <c r="I202" i="1"/>
  <c r="G211" i="1"/>
  <c r="G56" i="1"/>
  <c r="G199" i="1"/>
  <c r="F165" i="1"/>
  <c r="G70" i="1"/>
  <c r="G235" i="1"/>
  <c r="G137" i="1"/>
  <c r="H271" i="1"/>
  <c r="I250" i="1"/>
  <c r="G161" i="1"/>
  <c r="H128" i="1"/>
  <c r="I119" i="1"/>
  <c r="I276" i="1"/>
  <c r="G111" i="1"/>
  <c r="F211" i="1"/>
  <c r="I98" i="1"/>
  <c r="F166" i="1"/>
  <c r="I122" i="1"/>
  <c r="I72" i="1"/>
  <c r="H46" i="1"/>
  <c r="H238" i="1"/>
  <c r="G99" i="1"/>
  <c r="F146" i="1"/>
  <c r="G100" i="1"/>
  <c r="G231" i="1"/>
  <c r="H112" i="1"/>
  <c r="F152" i="1"/>
  <c r="F46" i="1"/>
  <c r="F250" i="1"/>
  <c r="I17" i="1"/>
  <c r="H28" i="1"/>
  <c r="H44" i="1"/>
  <c r="I256" i="1"/>
  <c r="I208" i="1"/>
  <c r="I131" i="1"/>
  <c r="F94" i="1"/>
  <c r="F49" i="1"/>
  <c r="F237" i="1"/>
  <c r="G81" i="1"/>
  <c r="G94" i="1"/>
  <c r="H63" i="1"/>
  <c r="F66" i="1"/>
  <c r="G108" i="1"/>
  <c r="F131" i="1"/>
  <c r="F195" i="1"/>
  <c r="F80" i="1"/>
  <c r="I196" i="1"/>
  <c r="I77" i="1"/>
  <c r="I235" i="1"/>
  <c r="I216" i="1"/>
  <c r="I247" i="1"/>
  <c r="F185" i="1"/>
  <c r="G123" i="1"/>
  <c r="I70" i="1"/>
  <c r="I37" i="1"/>
  <c r="G178" i="1"/>
  <c r="F245" i="1"/>
  <c r="H66" i="1"/>
  <c r="F137" i="1"/>
  <c r="G90" i="1"/>
  <c r="G86" i="1"/>
  <c r="G93" i="1"/>
  <c r="F204" i="1"/>
  <c r="F129" i="1"/>
  <c r="F12" i="1"/>
  <c r="F178" i="1"/>
  <c r="I97" i="1"/>
  <c r="F275" i="1"/>
  <c r="F190" i="1"/>
  <c r="H178" i="1"/>
  <c r="I92" i="1"/>
  <c r="F68" i="1"/>
  <c r="H172" i="1"/>
  <c r="H104" i="1"/>
  <c r="G174" i="1"/>
  <c r="H272" i="1"/>
  <c r="G252" i="1"/>
  <c r="H183" i="1"/>
  <c r="G140" i="1"/>
  <c r="H53" i="1"/>
  <c r="G74" i="1"/>
  <c r="H259" i="1"/>
  <c r="I93" i="1"/>
  <c r="I105" i="1"/>
  <c r="H71" i="1"/>
  <c r="G60" i="1"/>
  <c r="I145" i="1"/>
  <c r="H121" i="1"/>
  <c r="F202" i="1"/>
  <c r="I84" i="1"/>
  <c r="F89" i="1"/>
  <c r="F141" i="1"/>
  <c r="F45" i="1"/>
  <c r="G216" i="1"/>
  <c r="H260" i="1"/>
  <c r="H203" i="1"/>
  <c r="F97" i="1"/>
  <c r="I101" i="1"/>
  <c r="H161" i="1"/>
  <c r="F236" i="1"/>
  <c r="F74" i="1"/>
  <c r="H81" i="1"/>
  <c r="F153" i="1"/>
  <c r="H101" i="1"/>
  <c r="H13" i="1"/>
  <c r="I274" i="1"/>
  <c r="G193" i="1"/>
  <c r="I88" i="1"/>
  <c r="F9" i="1"/>
  <c r="H55" i="1"/>
  <c r="I86" i="1"/>
  <c r="G210" i="1"/>
  <c r="G258" i="1"/>
  <c r="H31" i="1"/>
  <c r="I61" i="1"/>
  <c r="H67" i="1"/>
  <c r="F118" i="1"/>
  <c r="H266" i="1"/>
  <c r="I199" i="1"/>
  <c r="F138" i="1"/>
  <c r="H88" i="1"/>
  <c r="H200" i="1"/>
  <c r="G245" i="1"/>
  <c r="H205" i="1"/>
  <c r="I189" i="1"/>
  <c r="G155" i="1"/>
  <c r="H25" i="1"/>
  <c r="F29" i="1"/>
  <c r="G170" i="1"/>
  <c r="H69" i="1"/>
  <c r="I10" i="1"/>
  <c r="F247" i="1"/>
  <c r="I169" i="1"/>
  <c r="G184" i="1"/>
  <c r="F240" i="1"/>
  <c r="H176" i="1"/>
  <c r="F272" i="1"/>
  <c r="G68" i="1"/>
  <c r="I180" i="1"/>
  <c r="I5" i="1"/>
  <c r="F196" i="1"/>
  <c r="H237" i="1"/>
  <c r="G107" i="1"/>
  <c r="F265" i="1"/>
  <c r="I50" i="1"/>
  <c r="F228" i="1"/>
  <c r="F187" i="1"/>
  <c r="I172" i="1"/>
  <c r="F179" i="1"/>
  <c r="I265" i="1"/>
  <c r="I47" i="1"/>
  <c r="H54" i="1"/>
  <c r="H16" i="1"/>
  <c r="F161" i="1"/>
  <c r="I126" i="1"/>
  <c r="G59" i="1"/>
  <c r="H123" i="1"/>
  <c r="I58" i="1"/>
  <c r="H41" i="1"/>
  <c r="F235" i="1"/>
  <c r="I218" i="1"/>
  <c r="I219" i="1"/>
  <c r="I193" i="1"/>
  <c r="F16" i="1"/>
  <c r="F18" i="1"/>
  <c r="I18" i="1"/>
  <c r="I114" i="1"/>
  <c r="I27" i="1"/>
  <c r="G192" i="1"/>
  <c r="F151" i="1"/>
  <c r="G248" i="1"/>
  <c r="F101" i="1"/>
  <c r="G85" i="1"/>
  <c r="I83" i="1"/>
  <c r="H131" i="1"/>
  <c r="H154" i="1"/>
  <c r="H14" i="1"/>
  <c r="G128" i="1"/>
  <c r="G98" i="1"/>
  <c r="I157" i="1"/>
  <c r="F273" i="1"/>
  <c r="I138" i="1"/>
  <c r="G78" i="1"/>
  <c r="I11" i="1"/>
  <c r="F19" i="1"/>
  <c r="F163" i="1"/>
  <c r="F242" i="1"/>
  <c r="F38" i="1"/>
  <c r="G247" i="1"/>
  <c r="I115" i="1"/>
  <c r="I246" i="1"/>
  <c r="H218" i="1"/>
  <c r="H36" i="1"/>
  <c r="F50" i="1"/>
  <c r="I107" i="1"/>
  <c r="I75" i="1"/>
  <c r="F205" i="1"/>
  <c r="H58" i="1"/>
  <c r="I28" i="1"/>
  <c r="H247" i="1"/>
  <c r="I200" i="1"/>
  <c r="H118" i="1"/>
  <c r="G122" i="1"/>
  <c r="H17" i="1"/>
  <c r="H192" i="1"/>
  <c r="H250" i="1"/>
  <c r="G271" i="1"/>
  <c r="I54" i="1"/>
  <c r="H144" i="1"/>
  <c r="H48" i="1"/>
  <c r="G156" i="1"/>
  <c r="I230" i="1"/>
  <c r="I25" i="1"/>
  <c r="G145" i="1"/>
  <c r="G276" i="1"/>
  <c r="F92" i="1"/>
  <c r="F130" i="1"/>
  <c r="I205" i="1"/>
  <c r="G264" i="1"/>
  <c r="I55" i="1"/>
  <c r="F55" i="1"/>
  <c r="H221" i="1"/>
  <c r="H141" i="1"/>
  <c r="I51" i="1"/>
  <c r="G75" i="1"/>
  <c r="G260" i="1"/>
  <c r="H269" i="1"/>
  <c r="G172" i="1"/>
  <c r="H198" i="1"/>
  <c r="G7" i="1"/>
  <c r="G116" i="1"/>
  <c r="H252" i="1"/>
  <c r="I112" i="1"/>
  <c r="G34" i="1"/>
  <c r="H193" i="1"/>
  <c r="I212" i="1"/>
  <c r="F53" i="1"/>
  <c r="G43" i="1"/>
  <c r="G266" i="1"/>
  <c r="I78" i="1"/>
  <c r="H256" i="1"/>
  <c r="H106" i="1"/>
  <c r="F78" i="1"/>
  <c r="F262" i="1"/>
  <c r="H109" i="1"/>
  <c r="F35" i="1"/>
  <c r="G189" i="1"/>
  <c r="F13" i="1"/>
  <c r="H110" i="1"/>
  <c r="I52" i="1"/>
  <c r="G223" i="1"/>
  <c r="I226" i="1"/>
  <c r="G10" i="1"/>
  <c r="H208" i="1"/>
  <c r="F230" i="1"/>
  <c r="H234" i="1"/>
  <c r="F244" i="1"/>
  <c r="H127" i="1"/>
  <c r="I48" i="1"/>
  <c r="F149" i="1"/>
  <c r="I76" i="1"/>
  <c r="I195" i="1"/>
  <c r="G169" i="1"/>
  <c r="F184" i="1"/>
  <c r="G219" i="1"/>
  <c r="H129" i="1"/>
  <c r="I111" i="1"/>
  <c r="G40" i="1"/>
  <c r="H47" i="1"/>
  <c r="G14" i="1"/>
  <c r="H151" i="1"/>
  <c r="F143" i="1"/>
  <c r="H49" i="1"/>
  <c r="F14" i="1"/>
  <c r="F51" i="1"/>
  <c r="I19" i="1"/>
  <c r="I229" i="1"/>
  <c r="G121" i="1"/>
  <c r="G233" i="1"/>
  <c r="I8" i="1"/>
  <c r="F201" i="1"/>
  <c r="G52" i="1"/>
  <c r="G72" i="1"/>
  <c r="H98" i="1"/>
  <c r="H212" i="1"/>
  <c r="I40" i="1"/>
  <c r="H244" i="1"/>
  <c r="H51" i="1"/>
  <c r="F5" i="1"/>
  <c r="G139" i="1"/>
  <c r="I257" i="1"/>
  <c r="I104" i="1"/>
  <c r="G17" i="1"/>
  <c r="I125" i="1"/>
  <c r="F54" i="1"/>
  <c r="G182" i="1"/>
  <c r="F28" i="1"/>
  <c r="G33" i="1"/>
  <c r="G183" i="1"/>
  <c r="F115" i="1"/>
  <c r="H248" i="1"/>
  <c r="H115" i="1"/>
  <c r="I123" i="1"/>
  <c r="I204" i="1"/>
  <c r="F44" i="1"/>
  <c r="F148" i="1"/>
  <c r="F157" i="1"/>
  <c r="I227" i="1"/>
  <c r="H215" i="1"/>
  <c r="F88" i="1"/>
  <c r="G177" i="1"/>
  <c r="H242" i="1"/>
  <c r="I184" i="1"/>
  <c r="I233" i="1"/>
  <c r="F218" i="1"/>
  <c r="F248" i="1"/>
  <c r="F223" i="1"/>
  <c r="F199" i="1"/>
  <c r="I260" i="1"/>
  <c r="G222" i="1"/>
  <c r="G158" i="1"/>
  <c r="G39" i="1"/>
  <c r="H136" i="1"/>
  <c r="G218" i="1"/>
  <c r="H100" i="1"/>
  <c r="F39" i="1"/>
  <c r="H83" i="1"/>
  <c r="I185" i="1"/>
  <c r="H160" i="1"/>
  <c r="H137" i="1"/>
  <c r="I168" i="1"/>
  <c r="G179" i="1"/>
  <c r="F169" i="1"/>
  <c r="F58" i="1"/>
  <c r="H45" i="1"/>
  <c r="H246" i="1"/>
  <c r="H40" i="1"/>
  <c r="G50" i="1"/>
  <c r="F40" i="1"/>
  <c r="I130" i="1"/>
  <c r="G236" i="1"/>
  <c r="G154" i="1"/>
  <c r="I270" i="1"/>
  <c r="I178" i="1"/>
  <c r="I174" i="1"/>
  <c r="H34" i="1"/>
  <c r="I242" i="1"/>
  <c r="G55" i="1"/>
  <c r="G269" i="1"/>
  <c r="I271" i="1"/>
  <c r="I7" i="1"/>
  <c r="H56" i="1"/>
  <c r="G38" i="1"/>
  <c r="I133" i="1"/>
  <c r="G143" i="1"/>
  <c r="F142" i="1"/>
  <c r="G224" i="1"/>
  <c r="F75" i="1"/>
  <c r="I13" i="1"/>
  <c r="I160" i="1"/>
  <c r="H32" i="1"/>
  <c r="H119" i="1"/>
  <c r="H74" i="1"/>
  <c r="H236" i="1"/>
  <c r="G66" i="1"/>
  <c r="I29" i="1"/>
  <c r="G138" i="1"/>
  <c r="F222" i="1"/>
  <c r="G29" i="1"/>
  <c r="G8" i="1"/>
  <c r="F221" i="1"/>
  <c r="H50" i="1"/>
  <c r="H10" i="1"/>
  <c r="H210" i="1"/>
  <c r="G263" i="1"/>
  <c r="G18" i="1"/>
  <c r="H11" i="1"/>
  <c r="I259" i="1"/>
  <c r="G80" i="1"/>
  <c r="I149" i="1"/>
  <c r="H42" i="1"/>
  <c r="F253" i="1"/>
  <c r="G270" i="1"/>
  <c r="G159" i="1"/>
  <c r="H105" i="1"/>
  <c r="F127" i="1"/>
  <c r="H190" i="1"/>
  <c r="F107" i="1"/>
  <c r="G114" i="1"/>
  <c r="I244" i="1"/>
  <c r="H219" i="1"/>
  <c r="H62" i="1"/>
  <c r="G110" i="1"/>
  <c r="G225" i="1"/>
  <c r="F104" i="1"/>
  <c r="I12" i="1"/>
  <c r="I144" i="1"/>
  <c r="H275" i="1"/>
  <c r="G202" i="1"/>
  <c r="H92" i="1"/>
  <c r="F255" i="1"/>
  <c r="I150" i="1"/>
  <c r="H52" i="1"/>
  <c r="F224" i="1"/>
  <c r="H143" i="1"/>
  <c r="H168" i="1"/>
  <c r="G124" i="1"/>
  <c r="I143" i="1"/>
  <c r="F182" i="1"/>
  <c r="I179" i="1"/>
  <c r="I108" i="1"/>
  <c r="I228" i="1"/>
  <c r="F183" i="1"/>
  <c r="H264" i="1"/>
  <c r="I65" i="1"/>
  <c r="G32" i="1"/>
  <c r="H276" i="1"/>
  <c r="F176" i="1"/>
  <c r="H153" i="1"/>
  <c r="I173" i="1"/>
  <c r="G5" i="1"/>
  <c r="G136" i="1"/>
  <c r="F252" i="1"/>
  <c r="G101" i="1"/>
  <c r="G187" i="1"/>
  <c r="F226" i="1"/>
  <c r="G150" i="1"/>
  <c r="G180" i="1"/>
  <c r="G204" i="1"/>
  <c r="F7" i="1"/>
  <c r="G88" i="1"/>
  <c r="G118" i="1"/>
  <c r="F87" i="1"/>
  <c r="I100" i="1"/>
  <c r="F256" i="1"/>
  <c r="H173" i="1"/>
  <c r="I33" i="1"/>
  <c r="G173" i="1"/>
  <c r="I44" i="1"/>
  <c r="I69" i="1"/>
  <c r="G19" i="1"/>
  <c r="I68" i="1"/>
  <c r="H187" i="1"/>
  <c r="I159" i="1"/>
  <c r="H39" i="1"/>
  <c r="F72" i="1"/>
  <c r="G195" i="1"/>
  <c r="G226" i="1"/>
  <c r="G208" i="1"/>
  <c r="F208" i="1"/>
  <c r="F71" i="1"/>
  <c r="H133" i="1"/>
  <c r="I215" i="1"/>
  <c r="I129" i="1"/>
  <c r="G62" i="1"/>
  <c r="F175" i="1"/>
  <c r="F246" i="1"/>
  <c r="G45" i="1"/>
  <c r="H94" i="1"/>
  <c r="H158" i="1"/>
  <c r="F8" i="1"/>
  <c r="H241" i="1"/>
  <c r="G262" i="1"/>
  <c r="H5" i="1"/>
  <c r="F15" i="1"/>
  <c r="F270" i="1"/>
  <c r="I141" i="1"/>
  <c r="G190" i="1"/>
  <c r="I220" i="1"/>
  <c r="I225" i="1"/>
  <c r="G205" i="1"/>
  <c r="I57" i="1"/>
  <c r="F69" i="1"/>
  <c r="F123" i="1"/>
  <c r="G12" i="1"/>
  <c r="G261" i="1"/>
  <c r="I152" i="1"/>
  <c r="G275" i="1"/>
  <c r="H35" i="1"/>
  <c r="I262" i="1"/>
  <c r="I117" i="1"/>
  <c r="I106" i="1"/>
  <c r="I267" i="1"/>
  <c r="I252" i="1"/>
  <c r="G203" i="1"/>
  <c r="F160" i="1"/>
  <c r="G200" i="1"/>
  <c r="H240" i="1"/>
  <c r="I151" i="1"/>
  <c r="G157" i="1"/>
  <c r="I31" i="1"/>
  <c r="F91" i="1"/>
  <c r="H261" i="1"/>
  <c r="G57" i="1"/>
  <c r="H72" i="1"/>
  <c r="G35" i="1"/>
  <c r="F133" i="1"/>
  <c r="F31" i="1"/>
  <c r="I251" i="1"/>
  <c r="F229" i="1"/>
  <c r="H265" i="1"/>
  <c r="I223" i="1"/>
  <c r="G42" i="1"/>
  <c r="G48" i="1"/>
  <c r="H262" i="1"/>
  <c r="I87" i="1"/>
  <c r="H117" i="1"/>
  <c r="H185" i="1"/>
  <c r="I53" i="1"/>
  <c r="H258" i="1"/>
  <c r="F33" i="1"/>
  <c r="H149" i="1"/>
  <c r="F257" i="1"/>
  <c r="G253" i="1"/>
  <c r="F241" i="1"/>
  <c r="F249" i="1"/>
  <c r="H108" i="1"/>
  <c r="G125" i="1"/>
  <c r="I263" i="1"/>
  <c r="I237" i="1"/>
  <c r="F234" i="1"/>
  <c r="G148" i="1"/>
  <c r="H76" i="1"/>
  <c r="F119" i="1"/>
  <c r="G51" i="1"/>
  <c r="G201" i="1"/>
  <c r="I45" i="1"/>
  <c r="I155" i="1"/>
  <c r="H263" i="1"/>
  <c r="H175" i="1"/>
  <c r="I128" i="1"/>
  <c r="G272" i="1"/>
  <c r="H270" i="1"/>
  <c r="I95" i="1"/>
  <c r="F134" i="1"/>
  <c r="H146" i="1"/>
  <c r="F112" i="1"/>
  <c r="F83" i="1"/>
  <c r="F85" i="1"/>
  <c r="H201" i="1"/>
  <c r="H130" i="1"/>
  <c r="F17" i="1"/>
  <c r="G67" i="1"/>
  <c r="F67" i="1"/>
  <c r="F27" i="1"/>
  <c r="G54" i="1"/>
  <c r="G250" i="1"/>
  <c r="I211" i="1"/>
  <c r="I231" i="1"/>
  <c r="G106" i="1"/>
  <c r="G49" i="1"/>
  <c r="G104" i="1"/>
  <c r="F174" i="1"/>
  <c r="H60" i="1"/>
  <c r="G257" i="1"/>
  <c r="I56" i="1"/>
  <c r="I253" i="1"/>
  <c r="H169" i="1"/>
  <c r="H85" i="1"/>
  <c r="G9" i="1"/>
  <c r="H152" i="1"/>
  <c r="H224" i="1"/>
  <c r="H9" i="1"/>
  <c r="I176" i="1"/>
  <c r="H139" i="1"/>
  <c r="F251" i="1"/>
  <c r="G228" i="1"/>
  <c r="F108" i="1"/>
  <c r="G95" i="1"/>
  <c r="F121" i="1"/>
  <c r="H91" i="1"/>
  <c r="G212" i="1"/>
  <c r="I15" i="1"/>
  <c r="H97" i="1"/>
  <c r="H231" i="1"/>
  <c r="G144" i="1"/>
  <c r="H159" i="1"/>
  <c r="I74" i="1"/>
  <c r="I158" i="1"/>
  <c r="H199" i="1"/>
  <c r="G126" i="1"/>
  <c r="F225" i="1"/>
  <c r="H251" i="1"/>
  <c r="F227" i="1"/>
  <c r="I94" i="1"/>
  <c r="I14" i="1"/>
  <c r="H77" i="1"/>
  <c r="F203" i="1"/>
  <c r="I81" i="1"/>
  <c r="F220" i="1"/>
  <c r="F10" i="1"/>
  <c r="G47" i="1"/>
  <c r="H233" i="1"/>
  <c r="H126" i="1"/>
  <c r="H142" i="1"/>
  <c r="G11" i="1"/>
  <c r="H80" i="1"/>
  <c r="H202" i="1"/>
  <c r="I146" i="1"/>
  <c r="H75" i="1"/>
  <c r="I136" i="1"/>
  <c r="I36" i="1"/>
  <c r="H61" i="1"/>
  <c r="H93" i="1"/>
  <c r="H196" i="1"/>
  <c r="H68" i="1"/>
  <c r="I49" i="1"/>
  <c r="I201" i="1"/>
  <c r="F122" i="1"/>
  <c r="G141" i="1"/>
  <c r="F276" i="1"/>
  <c r="G152" i="1"/>
  <c r="H267" i="1"/>
  <c r="I245" i="1"/>
  <c r="I39" i="1"/>
  <c r="G15" i="1"/>
  <c r="F111" i="1"/>
  <c r="F144" i="1"/>
  <c r="F216" i="1"/>
  <c r="F264" i="1"/>
  <c r="G97" i="1"/>
  <c r="G16" i="1"/>
  <c r="H124" i="1"/>
  <c r="I135" i="1"/>
  <c r="F139" i="1"/>
  <c r="I82" i="1"/>
  <c r="G84" i="1"/>
  <c r="F200" i="1"/>
  <c r="G251" i="1"/>
  <c r="F145" i="1"/>
  <c r="I224" i="1"/>
  <c r="H216" i="1"/>
  <c r="H155" i="1"/>
  <c r="F128" i="1"/>
  <c r="F60" i="1"/>
  <c r="I248" i="1"/>
  <c r="G61" i="1"/>
  <c r="H33" i="1"/>
  <c r="G127" i="1"/>
  <c r="H177" i="1"/>
  <c r="F172" i="1"/>
  <c r="H174" i="1"/>
  <c r="I148" i="1"/>
  <c r="H65" i="1"/>
  <c r="I190" i="1"/>
  <c r="F42" i="1"/>
  <c r="H82" i="1"/>
  <c r="G25" i="1"/>
  <c r="H38" i="1"/>
  <c r="F189" i="1"/>
  <c r="G196" i="1"/>
  <c r="F65" i="1"/>
  <c r="H148" i="1"/>
  <c r="H78" i="1"/>
  <c r="I9" i="1"/>
  <c r="G31" i="1"/>
  <c r="G255" i="1"/>
  <c r="I187" i="1"/>
  <c r="I275" i="1"/>
  <c r="F95" i="1"/>
  <c r="F168" i="1"/>
  <c r="F155" i="1"/>
  <c r="G240" i="1"/>
  <c r="H116" i="1"/>
  <c r="G273" i="1"/>
  <c r="F219" i="1"/>
  <c r="I210" i="1"/>
  <c r="F106" i="1"/>
  <c r="F99" i="1"/>
  <c r="I258" i="1"/>
  <c r="H29" i="1"/>
  <c r="I264" i="1"/>
  <c r="H195" i="1"/>
  <c r="G44" i="1"/>
  <c r="F125" i="1"/>
  <c r="F258" i="1"/>
  <c r="I261" i="1"/>
  <c r="H99" i="1"/>
  <c r="H257" i="1"/>
  <c r="F84" i="1"/>
  <c r="H220" i="1"/>
  <c r="G117" i="1"/>
  <c r="G160" i="1"/>
  <c r="F159" i="1"/>
  <c r="F109" i="1"/>
  <c r="I91" i="1"/>
  <c r="F238" i="1"/>
  <c r="I198" i="1"/>
  <c r="H226" i="1"/>
  <c r="F100" i="1"/>
  <c r="F59" i="1"/>
  <c r="H150" i="1"/>
  <c r="I236" i="1"/>
  <c r="I42" i="1"/>
  <c r="I38" i="1"/>
  <c r="F32" i="1"/>
  <c r="I161" i="1"/>
  <c r="G217" i="1"/>
  <c r="I170" i="1"/>
  <c r="G92" i="1"/>
  <c r="G230" i="1"/>
  <c r="I140" i="1"/>
  <c r="F180" i="1"/>
  <c r="G36" i="1"/>
  <c r="F154" i="1"/>
  <c r="F261" i="1"/>
  <c r="I34" i="1"/>
  <c r="I203" i="1"/>
  <c r="G63" i="1"/>
  <c r="G267" i="1"/>
  <c r="H37" i="1"/>
  <c r="H230" i="1"/>
  <c r="H184" i="1"/>
  <c r="I272" i="1"/>
  <c r="I249" i="1"/>
  <c r="F263" i="1"/>
  <c r="H157" i="1"/>
  <c r="F167" i="1"/>
  <c r="H12" i="1"/>
  <c r="F37" i="1"/>
  <c r="I90" i="1"/>
  <c r="I67" i="1"/>
  <c r="I32" i="1"/>
  <c r="G220" i="1"/>
  <c r="I142" i="1"/>
  <c r="G119" i="1"/>
  <c r="I134" i="1"/>
  <c r="G274" i="1"/>
  <c r="G129" i="1"/>
  <c r="G215" i="1"/>
  <c r="F231" i="1"/>
  <c r="F233" i="1"/>
  <c r="F56" i="1"/>
  <c r="H7" i="1"/>
  <c r="I240" i="1"/>
  <c r="F140" i="1"/>
  <c r="F215" i="1"/>
  <c r="I153" i="1"/>
  <c r="G134" i="1"/>
  <c r="F86" i="1"/>
  <c r="H235" i="1"/>
  <c r="F110" i="1"/>
  <c r="I177" i="1"/>
  <c r="G115" i="1"/>
  <c r="F77" i="1"/>
  <c r="G135" i="1"/>
  <c r="F193" i="1"/>
  <c r="G28" i="1"/>
  <c r="H249" i="1"/>
  <c r="F93" i="1"/>
  <c r="H111" i="1"/>
  <c r="I241" i="1"/>
  <c r="F124" i="1"/>
  <c r="H27" i="1"/>
  <c r="G37" i="1"/>
  <c r="G71" i="1"/>
  <c r="H217" i="1"/>
  <c r="F192" i="1"/>
  <c r="I46" i="1"/>
  <c r="H15" i="1"/>
  <c r="I266" i="1"/>
  <c r="F162" i="1"/>
  <c r="G142" i="1"/>
  <c r="F76" i="1"/>
  <c r="G76" i="1"/>
  <c r="F267" i="1"/>
  <c r="I35" i="1"/>
  <c r="F41" i="1"/>
  <c r="H95" i="1"/>
  <c r="G91" i="1"/>
  <c r="F274" i="1"/>
  <c r="F217" i="1"/>
  <c r="F98" i="1"/>
  <c r="I41" i="1"/>
  <c r="F117" i="1"/>
  <c r="H211" i="1"/>
  <c r="G229" i="1"/>
  <c r="F43" i="1"/>
  <c r="G175" i="1"/>
  <c r="G242" i="1"/>
  <c r="H228" i="1"/>
  <c r="G53" i="1"/>
  <c r="F266" i="1"/>
  <c r="F11" i="1"/>
  <c r="H225" i="1"/>
  <c r="G133" i="1"/>
  <c r="G89" i="1"/>
  <c r="I43" i="1"/>
  <c r="G77" i="1"/>
  <c r="G69" i="1"/>
  <c r="H204" i="1"/>
  <c r="F177" i="1"/>
  <c r="I222" i="1"/>
  <c r="G234" i="1"/>
  <c r="I156" i="1"/>
  <c r="I277" i="1" l="1"/>
  <c r="F277" i="1"/>
  <c r="H277" i="1"/>
  <c r="G277" i="1"/>
</calcChain>
</file>

<file path=xl/sharedStrings.xml><?xml version="1.0" encoding="utf-8"?>
<sst xmlns="http://schemas.openxmlformats.org/spreadsheetml/2006/main" count="530" uniqueCount="530">
  <si>
    <t>Система скидок
(кроме СПЕЦЦЕНЫ!)</t>
  </si>
  <si>
    <t>www.aromafusion.ru; 
info@aromafusion.ru</t>
  </si>
  <si>
    <t xml:space="preserve">тел. +7 (495) 943-49-73 </t>
  </si>
  <si>
    <t>опт 
от 25000
5%</t>
  </si>
  <si>
    <t>опт
 от 50000
 10%</t>
  </si>
  <si>
    <t>опт
от 100000
15%</t>
  </si>
  <si>
    <t>№</t>
  </si>
  <si>
    <t>Наименование продукции</t>
  </si>
  <si>
    <t>артикул</t>
  </si>
  <si>
    <t>оптовая цена</t>
  </si>
  <si>
    <t>количество</t>
  </si>
  <si>
    <t>АНТИСЕПТИКИ</t>
  </si>
  <si>
    <t>Гель очищающий с антибактериальным эффектом АЛОЭ ВЕРА 300 мл</t>
  </si>
  <si>
    <t>АРТ1073</t>
  </si>
  <si>
    <t>Набор 3 масла по 50 мл</t>
  </si>
  <si>
    <t>АРТ1117</t>
  </si>
  <si>
    <t>Бьюти Бокс программа Антицеллюлитная 5 шагов</t>
  </si>
  <si>
    <t>АРТ1119</t>
  </si>
  <si>
    <t>Бьюти Бокс программа Манго 5 шагов</t>
  </si>
  <si>
    <t>АРТ1120</t>
  </si>
  <si>
    <t>Бьюти Бокс программа Омоложение (Папайя)  5 шагов</t>
  </si>
  <si>
    <t>АРТ1327</t>
  </si>
  <si>
    <t>Бьюти Бокс программа Похудение (с морскими водорослями) 5 шагов</t>
  </si>
  <si>
    <t>АРТ1118</t>
  </si>
  <si>
    <t>Бьюти Бокс программа Райский Остров 5 шагов</t>
  </si>
  <si>
    <t>АРТ0008</t>
  </si>
  <si>
    <t>Бьюти Бокс программа Таинственный Тайланд 5 шагов</t>
  </si>
  <si>
    <t>АРТ0007</t>
  </si>
  <si>
    <t>Соль морская ароматизированная 150 гр (в ассортименте)</t>
  </si>
  <si>
    <t>АРТ1132</t>
  </si>
  <si>
    <t>Шпатель косметический 50 шт</t>
  </si>
  <si>
    <t>АРТ1195</t>
  </si>
  <si>
    <t>МАСКИ ДЛЯ ЛИЦА</t>
  </si>
  <si>
    <t>Маска для лица Папайя 200 мл (омолаживающая)</t>
  </si>
  <si>
    <t>АРТ1441</t>
  </si>
  <si>
    <t>СВЕЧИ МАССАЖНЫЕ</t>
  </si>
  <si>
    <t>Массажная свеча Лемонграсс 100 мл</t>
  </si>
  <si>
    <t>АРТ1161</t>
  </si>
  <si>
    <t>Массажная свеча Манго 100 мл</t>
  </si>
  <si>
    <t>АРТ1163</t>
  </si>
  <si>
    <t>Массажная свеча Тайский стиль 100 мл</t>
  </si>
  <si>
    <t>АРТ1162</t>
  </si>
  <si>
    <t>МАСЛА МАССАЖНЫЕ 1 (л.)</t>
  </si>
  <si>
    <t>Массажное масло Абрикосовое базовое 1л</t>
  </si>
  <si>
    <t>АРТ1298</t>
  </si>
  <si>
    <t>Массажное масло базовое виноградная косточка 1 л</t>
  </si>
  <si>
    <t>АРТ1020</t>
  </si>
  <si>
    <t>Массажное масло миндальное базовое 1 л</t>
  </si>
  <si>
    <t>АРТ1021</t>
  </si>
  <si>
    <t>Массажное масло Ананас (масло виноградной косточки с ароматом ананаса) 1 л</t>
  </si>
  <si>
    <t>АРТ1205</t>
  </si>
  <si>
    <t>Массажное масло Сочный Арбуз (масло виноградной косточки с ароматом арбуза) 1 л</t>
  </si>
  <si>
    <t>АРТ0980</t>
  </si>
  <si>
    <t>Массажное масло Аюрведическое (миндальное масло с ароматической композицией и эфирным маслом сандала) 1 л</t>
  </si>
  <si>
    <t>АРТ0964</t>
  </si>
  <si>
    <t>Массажное масло Бамбук (миндальное масло с ароматической композицией) 1 л</t>
  </si>
  <si>
    <t>АРТ1019</t>
  </si>
  <si>
    <t>Массажное масло Жасмин (масло виноградной косточки с эфирным маслом жасмина) 1 л</t>
  </si>
  <si>
    <t>АРТ1014</t>
  </si>
  <si>
    <t>Массажное масло Зеленый Чай (миндальное масло с экстрактом зеленого чая) 1 л</t>
  </si>
  <si>
    <t>АРТ0958</t>
  </si>
  <si>
    <t>Массажное масло Инжир (миндальное масло с ароматом инжира) 1 л</t>
  </si>
  <si>
    <t>АРТ1010</t>
  </si>
  <si>
    <t>Массажное масло Кендл Вуд (масло виноградной косточки, абрикоса и кедра ) 1 л</t>
  </si>
  <si>
    <t>АРТ1330</t>
  </si>
  <si>
    <t>Массажное масло Лаванда (миндальное масло с эфирным маслом лаванды) 1 л</t>
  </si>
  <si>
    <t>АРТ1007</t>
  </si>
  <si>
    <t>Массажное масло Ламинарии (масло виноградной косточки с экстрактом ламинарии) 1 л</t>
  </si>
  <si>
    <t>АРТ1207</t>
  </si>
  <si>
    <t>Массажное масло Лемонграсс (миндальное масло с эфирным маслом лемонграсс) 1 л</t>
  </si>
  <si>
    <t>АРТ1005</t>
  </si>
  <si>
    <t>Массажное масло Лотос (миндальное масло с ароматом лотоса) 1 л</t>
  </si>
  <si>
    <t>АРТ1011</t>
  </si>
  <si>
    <t>Массажное масло Май Фьюжен (масло виноградной косточки и абрикоса с ароматической композицией) 1 л</t>
  </si>
  <si>
    <t>АРТ1328</t>
  </si>
  <si>
    <t>Массажное масло Манго (масло виноградной косточки с ароматом манго) 1 л</t>
  </si>
  <si>
    <t>АРТ1004</t>
  </si>
  <si>
    <t>Массажное масло Мангостин (масло виноградной косточки с ароматом мангостина) 1 л</t>
  </si>
  <si>
    <t>АРТ0969</t>
  </si>
  <si>
    <t>Массажное масло Марокко СПА (миндальное масло с ароматической композицией) 1 л</t>
  </si>
  <si>
    <t>АРТ0963</t>
  </si>
  <si>
    <t>Массажное масло Меджик Дрим (миндальное масло с эфирными маслом иланг-иланга) 1 л</t>
  </si>
  <si>
    <t>АРТ1022</t>
  </si>
  <si>
    <t>Массажное масло Папайя (миндальное масло с ароматом папайи) 1 л</t>
  </si>
  <si>
    <t>АРТ1006</t>
  </si>
  <si>
    <t>Массажное масло Рефрешинг Минт (Масло виноградной косточки с эфирным маслом мяты) 1 л</t>
  </si>
  <si>
    <t>АРТ0965</t>
  </si>
  <si>
    <t>Массажное масло Роза (масло виноградной косточки с экстрактом розы) 1 л</t>
  </si>
  <si>
    <t>АРТ0957</t>
  </si>
  <si>
    <t>Массажное масло Секрет Гейши (миндальное масло с ароматической композицией) 1 л</t>
  </si>
  <si>
    <t>АРТ1018</t>
  </si>
  <si>
    <t>Массажное масло CПА Релакс (миндальное масло с ароматической композицией ванили и меда) 1 л</t>
  </si>
  <si>
    <t>АРТ0987</t>
  </si>
  <si>
    <t>Массажное масло Тайский Стиль (миндальное масло с ароматической композицией) 1 л</t>
  </si>
  <si>
    <t>АРТ1016</t>
  </si>
  <si>
    <t>Массажное масло Хот Спайс разогревающее (Антицеллюлитное разогревающее масло для похудения) 1 л</t>
  </si>
  <si>
    <t>АРТ0975</t>
  </si>
  <si>
    <t>Массажное масло Цитрус (масло виноградной косточки с эфирными маслами грейпфрута и апельсина) 1 л</t>
  </si>
  <si>
    <t>АРТ1009</t>
  </si>
  <si>
    <t>Массажное масло Шампанское с Клубникой (масло виноградной косточки с ароматической композицией) 1 л</t>
  </si>
  <si>
    <t>АРТ1017</t>
  </si>
  <si>
    <t>Массажное масло Шоколад (миндальное масло с шоколадной композицией) 1 л</t>
  </si>
  <si>
    <t>АРТ1003</t>
  </si>
  <si>
    <t>Массажное масло ОПТОВАЯ УПАКОВКА!</t>
  </si>
  <si>
    <r>
      <t xml:space="preserve">Масло массажное миндальное базовое (рафиниованное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</si>
  <si>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АРТ0971</t>
  </si>
  <si>
    <r>
      <t xml:space="preserve">Масло массажное базовое виноградной косточки (рафинированное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</si>
  <si>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АРТ0970</t>
  </si>
  <si>
    <r>
      <t xml:space="preserve">Массажное масло Манго (масло виноградной косточки с ароматом манго) 5 л </t>
    </r>
    <r>
      <rPr>
        <sz val="10"/>
        <color indexed="10"/>
        <rFont val="Times New Roman"/>
        <family val="1"/>
      </rPr>
      <t>СПЕЦЦЕНА!!!</t>
    </r>
  </si>
  <si>
    <t>АРТ0986</t>
  </si>
  <si>
    <r>
      <t xml:space="preserve">Массажное масло Тайский Стиль (миндальное масло с ароматической композицией) 5 л  </t>
    </r>
    <r>
      <rPr>
        <sz val="10"/>
        <color indexed="10"/>
        <rFont val="Times New Roman"/>
        <family val="1"/>
      </rPr>
      <t>СПЕЦЦЕНА!!!</t>
    </r>
  </si>
  <si>
    <t>АРТ1026</t>
  </si>
  <si>
    <r>
      <t xml:space="preserve">Массажное масло Секрет Гейши  (миндальное масло с ароматической композицией) 5 л  </t>
    </r>
    <r>
      <rPr>
        <sz val="10"/>
        <color indexed="10"/>
        <rFont val="Times New Roman"/>
        <family val="1"/>
      </rPr>
      <t>СПЕЦЦЕНА!!!</t>
    </r>
  </si>
  <si>
    <t>АРТ1025</t>
  </si>
  <si>
    <r>
      <t xml:space="preserve">Массажное масло Зеленый Чай (миндальное масло с экстрактом зеленого чая) 5 л  </t>
    </r>
    <r>
      <rPr>
        <sz val="10"/>
        <color indexed="10"/>
        <rFont val="Times New Roman"/>
        <family val="1"/>
      </rPr>
      <t>СПЕЦЦЕНА!!!</t>
    </r>
  </si>
  <si>
    <t>АРТ0988</t>
  </si>
  <si>
    <r>
      <t xml:space="preserve">Массажное масло Цитрус (масло виноградной косточки с эфирными маслами грейпфрута и апельсина) 5 л  </t>
    </r>
    <r>
      <rPr>
        <sz val="10"/>
        <color indexed="10"/>
        <rFont val="Times New Roman"/>
        <family val="1"/>
      </rPr>
      <t>СПЕЦЦЕНА!!!</t>
    </r>
  </si>
  <si>
    <t>АРТ1024</t>
  </si>
  <si>
    <r>
      <t xml:space="preserve">Масло Кокосовое рафинированное 18 кг </t>
    </r>
    <r>
      <rPr>
        <b/>
        <sz val="10"/>
        <color indexed="10"/>
        <rFont val="Times New Roman"/>
        <family val="1"/>
      </rPr>
      <t>СПЕЦЦЕНА! (брикет!)</t>
    </r>
  </si>
  <si>
    <t>АРТ1321</t>
  </si>
  <si>
    <t>Массажное масло кокосовое</t>
  </si>
  <si>
    <t>Масло кокосовое рафини рованное 1 кг</t>
  </si>
  <si>
    <t>АРТ1029</t>
  </si>
  <si>
    <t>Масло кокосовое с ароматом Кокос 1 кг</t>
  </si>
  <si>
    <t>АРТ0955</t>
  </si>
  <si>
    <t>Масло кокосовое с ароматом Кокос и Лайм 1 кг</t>
  </si>
  <si>
    <t>АРТ1028</t>
  </si>
  <si>
    <t>Масло кокосовое с ароматом Лотос 1 кг</t>
  </si>
  <si>
    <t>АРТ1013</t>
  </si>
  <si>
    <t>Масло кокосовое с ароматом Шоколад 1 кг</t>
  </si>
  <si>
    <t>АРТ0974</t>
  </si>
  <si>
    <r>
      <t xml:space="preserve">Гель для душа </t>
    </r>
    <r>
      <rPr>
        <b/>
        <sz val="10"/>
        <color indexed="10"/>
        <rFont val="Times New Roman"/>
        <family val="1"/>
        <charset val="204"/>
      </rPr>
      <t>НОВИНКА!</t>
    </r>
  </si>
  <si>
    <t>Гель для душа Зеленый Чай 1 л</t>
  </si>
  <si>
    <t>АРТ1236</t>
  </si>
  <si>
    <t>Гель для душа Лемонграсс и Бергамот 1 л</t>
  </si>
  <si>
    <t>АРТ1238</t>
  </si>
  <si>
    <t>Гель для душа Манго 1 л</t>
  </si>
  <si>
    <t>АРТ1230</t>
  </si>
  <si>
    <t>Гель для душа Морской Бриз 1 л</t>
  </si>
  <si>
    <t>АРТ0019</t>
  </si>
  <si>
    <t>Гель для душа Папайя 1 л</t>
  </si>
  <si>
    <t>АРТ1237</t>
  </si>
  <si>
    <t>Гель для душа Райский Цитрус 1 л</t>
  </si>
  <si>
    <t>АРТ1239</t>
  </si>
  <si>
    <t>Гель для душа Тайский Стиль 1л</t>
  </si>
  <si>
    <t>АРТ1341</t>
  </si>
  <si>
    <t>Гель для душа Зеленый Чай 5 л</t>
  </si>
  <si>
    <t>АРТ1318</t>
  </si>
  <si>
    <t>Гель для душа Лемонграсс и Бергамот 5 л</t>
  </si>
  <si>
    <t>АРТ1314</t>
  </si>
  <si>
    <t>Гель для душа Манго 5 л</t>
  </si>
  <si>
    <t>АРТ1315</t>
  </si>
  <si>
    <t>Гель для душа Райский Цитрус 5 л</t>
  </si>
  <si>
    <t>АРТ1317</t>
  </si>
  <si>
    <t>Гель для душа Папайя 5 л</t>
  </si>
  <si>
    <t>АРТ1345</t>
  </si>
  <si>
    <t>Гель для душа Тайский Стиль 5л</t>
  </si>
  <si>
    <t>АРТ1342</t>
  </si>
  <si>
    <t>Молочная Ванна</t>
  </si>
  <si>
    <t>Молочная Ванна Тайский Стиль 1л</t>
  </si>
  <si>
    <t>АРТ0839</t>
  </si>
  <si>
    <t>Молочная Ванна Бамбук 1 л</t>
  </si>
  <si>
    <t>АРТ0840</t>
  </si>
  <si>
    <t>Молочная ванна Лемонграсс 1 л</t>
  </si>
  <si>
    <t>АРТ0755</t>
  </si>
  <si>
    <t>Молочная ванна Манго 1 л</t>
  </si>
  <si>
    <t>АРТ0762</t>
  </si>
  <si>
    <t>Молочная Ванна Цитрус 1 л</t>
  </si>
  <si>
    <t>АРТ0756</t>
  </si>
  <si>
    <t>Скрабы для СПА</t>
  </si>
  <si>
    <t>Гель-скрабы</t>
  </si>
  <si>
    <t>Гель-скраб Алоэ 1000 мл</t>
  </si>
  <si>
    <t>АРТ1332</t>
  </si>
  <si>
    <t>Гель-скраб Ананас 1000 мл</t>
  </si>
  <si>
    <t>АРТ1335</t>
  </si>
  <si>
    <t>Гель-скраб Зеленый Чай 1000 мл</t>
  </si>
  <si>
    <t>АРТ1338</t>
  </si>
  <si>
    <t>Гель-скраб Кокос 1000 мл</t>
  </si>
  <si>
    <t>АРТ1339</t>
  </si>
  <si>
    <t>Гель-скраб Манго 1000 мл</t>
  </si>
  <si>
    <t>АРТ1333</t>
  </si>
  <si>
    <t>Гель-скраб Папайя 1000 мл</t>
  </si>
  <si>
    <t>АРТ1334</t>
  </si>
  <si>
    <t>Гель-скраб Райский Цитрус 1000 мл</t>
  </si>
  <si>
    <t>АРТ1344</t>
  </si>
  <si>
    <t>Гель-скраб СПА с водорослями 1000 мл</t>
  </si>
  <si>
    <t>АРТ1337</t>
  </si>
  <si>
    <t>Гель-скраб Тайский Стиль 1000 мл</t>
  </si>
  <si>
    <t>АРТ1336</t>
  </si>
  <si>
    <t>Крем-скрабы</t>
  </si>
  <si>
    <t>Крем-Скраб Грейпфрут 1кг (на абрикосовой косточке)</t>
  </si>
  <si>
    <t>АРТ0818</t>
  </si>
  <si>
    <t>Крем-Скраб Кокос 1 кг</t>
  </si>
  <si>
    <t>АРТ1050</t>
  </si>
  <si>
    <t>Крем-Скраб Манго 1кг (на абрикосовой косточке)</t>
  </si>
  <si>
    <t>АРТ0820</t>
  </si>
  <si>
    <t>Крем-Скраб Шоколад и Кофе 1 кг (с натуральным молотым кофе)</t>
  </si>
  <si>
    <t>АРТ0821</t>
  </si>
  <si>
    <t>Крем-Скраб Сладкий Миндаль 1 кг (на скорлупе миндального ореха)</t>
  </si>
  <si>
    <t>АРТ0757</t>
  </si>
  <si>
    <t>АРТ0758</t>
  </si>
  <si>
    <t>Соляные скрабы</t>
  </si>
  <si>
    <t>Скраб соляной Вино 1 кг</t>
  </si>
  <si>
    <t>АРТ0768</t>
  </si>
  <si>
    <t>Скраб сахарно-соляной Зеленый Чай и Мята 1 кг</t>
  </si>
  <si>
    <t>АРТ0766</t>
  </si>
  <si>
    <t>Скраб соляной Иланг и Жасмин 1 кг</t>
  </si>
  <si>
    <t>АРТ0793</t>
  </si>
  <si>
    <t>Скраб соляной Кокос 1 кг</t>
  </si>
  <si>
    <t>АРТ0823</t>
  </si>
  <si>
    <t>Скраб соляной Лаванда 1 кг</t>
  </si>
  <si>
    <t>АРТ0832</t>
  </si>
  <si>
    <t>Скраб соляной Лемонграсс 1 кг</t>
  </si>
  <si>
    <t>АРТ1130</t>
  </si>
  <si>
    <t>Скраб соляной Марокканский СПА (с глиной Гассул и арганой) 1 кг</t>
  </si>
  <si>
    <t>АРТ0767</t>
  </si>
  <si>
    <t>Скраб соляной Облепиха 1 кг</t>
  </si>
  <si>
    <t>АРТ0842</t>
  </si>
  <si>
    <t>Скраб соляной Папайя 1 кг</t>
  </si>
  <si>
    <t>АРТ1040</t>
  </si>
  <si>
    <t>Скраб соляной Роза в молоке 1 кг</t>
  </si>
  <si>
    <t>АРТ0822</t>
  </si>
  <si>
    <t>Скраб соляной СПА с морскими водорослями 1 кг</t>
  </si>
  <si>
    <t>АРТ0817</t>
  </si>
  <si>
    <t>Скраб соляной Шоколад и Кофе 1 кг</t>
  </si>
  <si>
    <t>АРТ0769</t>
  </si>
  <si>
    <t>Сахарныее скрабы</t>
  </si>
  <si>
    <t>АРТ1159</t>
  </si>
  <si>
    <t>АРТ0791</t>
  </si>
  <si>
    <t>АРТ1160</t>
  </si>
  <si>
    <t>АРТ0774</t>
  </si>
  <si>
    <t>Скраб сахарно-соляной Секрет Гейши 1 кг</t>
  </si>
  <si>
    <t>АРТ1256</t>
  </si>
  <si>
    <t>Скраб сахарно-соляной Кокос и Лайм 1 кг</t>
  </si>
  <si>
    <t>АРТ0001</t>
  </si>
  <si>
    <t>АРТ0836</t>
  </si>
  <si>
    <t>АРТ0792</t>
  </si>
  <si>
    <t>АРТ0831</t>
  </si>
  <si>
    <t xml:space="preserve">Массажный крем </t>
  </si>
  <si>
    <t>Массажный крем Слим разогревающий (с красным перцем и имбирем) 1 кг</t>
  </si>
  <si>
    <t>АРТ0815</t>
  </si>
  <si>
    <t>Массажный крем Слим охлаждающий (с кофеином, ламинарией и L-карнитином) 1 кг</t>
  </si>
  <si>
    <t>АРТ0764</t>
  </si>
  <si>
    <t>АРТ1134</t>
  </si>
  <si>
    <t>АРТ0785</t>
  </si>
  <si>
    <t>АРТ0790</t>
  </si>
  <si>
    <t>АРТ0775</t>
  </si>
  <si>
    <t>АРТ0776</t>
  </si>
  <si>
    <t>АРТ0789</t>
  </si>
  <si>
    <t>АРТ0841</t>
  </si>
  <si>
    <t>АРТ0788</t>
  </si>
  <si>
    <t>АРТ0771</t>
  </si>
  <si>
    <t>Легкий крем-лосьон для тела и рук</t>
  </si>
  <si>
    <t>Крем-лосьон Ананас 700 мл (с дозатором)</t>
  </si>
  <si>
    <t>АРТ1203</t>
  </si>
  <si>
    <t>Крем-лосьон Зеленый Чай и Мята 700 мл (с дозатором)</t>
  </si>
  <si>
    <t>АРТ1031</t>
  </si>
  <si>
    <t>Крем-лосьон Кокос 700 мл (с дозатором)</t>
  </si>
  <si>
    <t>АРТ1068</t>
  </si>
  <si>
    <t>Крем-лосьон Манго 700 мл (с дозатором)</t>
  </si>
  <si>
    <t>АРТ1032</t>
  </si>
  <si>
    <t>Крем-лосьон Папайя 700 мл (с дозатором)</t>
  </si>
  <si>
    <t>АРТ1067</t>
  </si>
  <si>
    <t>Крем-лосьон Тайский Стиль 700 мл (с дозатором)</t>
  </si>
  <si>
    <t>АРТ1033</t>
  </si>
  <si>
    <t>Маски и обертывания для тела</t>
  </si>
  <si>
    <t>Гель липолитик жар-холод Ананас 1 кг</t>
  </si>
  <si>
    <t>АРТ1206</t>
  </si>
  <si>
    <t>Маска для тела Алоэ с коллагеном (Тонус) 1 кг</t>
  </si>
  <si>
    <t>АРТ0763</t>
  </si>
  <si>
    <t>Маска для тела Ананас с Бромелайном (баланс) 1 кг</t>
  </si>
  <si>
    <t>АРТ1329</t>
  </si>
  <si>
    <t>Маска для тела Апельсиновое пралине с имбирем (Антицеллюлит) 1 кг</t>
  </si>
  <si>
    <t>АРТ1043</t>
  </si>
  <si>
    <t>Маска для тела Виноградная с экстрактом зеленого кофе (Анти-эйдж) 1 кг</t>
  </si>
  <si>
    <t>АРТ0747</t>
  </si>
  <si>
    <t>Маска для тела Каолиново-Медовая с маслом макадамии (Увлажнение) 1 кг</t>
  </si>
  <si>
    <t>АРТ0826</t>
  </si>
  <si>
    <t>Маска для тела Розовая Папайя с витамином Е (омоложение) 1 кг</t>
  </si>
  <si>
    <t>АРТ0749</t>
  </si>
  <si>
    <t>Маска для тела с голубой глиной, морскими водорослями и L-карнитином (Похудение) 1 кг</t>
  </si>
  <si>
    <t>АРТ0828</t>
  </si>
  <si>
    <t>Маска для тела Термо-маска Гассул с кофеином (моделирующая, разогревающаяся) 1 кг</t>
  </si>
  <si>
    <t>АРТ0772</t>
  </si>
  <si>
    <t>Маска для тела Тропический салат с Манго (витаминная) 1 кг</t>
  </si>
  <si>
    <t>АРТ0748</t>
  </si>
  <si>
    <t>Маска для тела Фито-водорослевая с экстрактом зеленого чая (детокс) 1 кг</t>
  </si>
  <si>
    <t>АРТ0746</t>
  </si>
  <si>
    <t>Маска для тела Шоколадная 1 кг</t>
  </si>
  <si>
    <t>АРТ1039</t>
  </si>
  <si>
    <t>Ламинария</t>
  </si>
  <si>
    <t>Ламинария микронизированная 750 гр</t>
  </si>
  <si>
    <t>АРТ0966</t>
  </si>
  <si>
    <t>Травяные мешочки для массажа</t>
  </si>
  <si>
    <t>Травяной мешочек для массажа лица</t>
  </si>
  <si>
    <t>АРТ0977</t>
  </si>
  <si>
    <t>Травяной мешочек для тайского массажа</t>
  </si>
  <si>
    <t>АРТ0976</t>
  </si>
  <si>
    <t>Травяные запарки для фито-бочек</t>
  </si>
  <si>
    <t>Травяная запарка Антицеллюлитная 100 гр (розмарин, имбирь, лемонграсс, цедра апельсина, мята) 10 фильтр пакетов по 10 гр</t>
  </si>
  <si>
    <t>АРТ0979</t>
  </si>
  <si>
    <t>Травяная запарка Успокаивающая 100 гр (ромашка, шалфей, лемонграсс, розмарин) 10 фильтр пакетов по 10 гр</t>
  </si>
  <si>
    <t>АРТ0981</t>
  </si>
  <si>
    <t>Бандажные обертывания</t>
  </si>
  <si>
    <t>Бандаж для обертывания 15 м*135 мм</t>
  </si>
  <si>
    <t>АРТ1115</t>
  </si>
  <si>
    <t>Бандаж с пропиткой крио антицеллюлитное</t>
  </si>
  <si>
    <t>АРТ1133</t>
  </si>
  <si>
    <t>АРОМАТИЗАЦИЯ ПОМЕЩЕНИЙ</t>
  </si>
  <si>
    <t>Жидкость для аромадиффузора Бамбук 100 мл</t>
  </si>
  <si>
    <t>АРТ1208</t>
  </si>
  <si>
    <t>Жидкость для аромадиффузора Дерево и Ваниль 100 мл</t>
  </si>
  <si>
    <t>АРТ1209</t>
  </si>
  <si>
    <t>Жидкость для аромадиффузора Зеленый Чай 100 мл</t>
  </si>
  <si>
    <t>АРТ1210</t>
  </si>
  <si>
    <t>Жидкость для аромадиффузора Лемонграсс 100 мл</t>
  </si>
  <si>
    <t>АРТ1211</t>
  </si>
  <si>
    <t>Жидкость для аромадиффузора Манго 100 мл</t>
  </si>
  <si>
    <t>АРТ1212</t>
  </si>
  <si>
    <t>Жидкость для аромадиффузора Секрет Гейши 100 мл</t>
  </si>
  <si>
    <t>АРТ1213</t>
  </si>
  <si>
    <t>Жидкость для аромадиффузора Тайский стиль 100 мл</t>
  </si>
  <si>
    <t>АРТ1331</t>
  </si>
  <si>
    <t>Жидкость для аромадиффузора Тобакко 100 мл</t>
  </si>
  <si>
    <t>АРТ1214</t>
  </si>
  <si>
    <t>КОСМЕТИКА ДЛЯ ОТЕЛЕЙ</t>
  </si>
  <si>
    <t>Гель для душа в саше</t>
  </si>
  <si>
    <t>Гель для душа для отелей 10 мл*50 шт</t>
  </si>
  <si>
    <t>АРТ1340</t>
  </si>
  <si>
    <t>АКСЕСУАРЫ</t>
  </si>
  <si>
    <t>Аромалампа со съемной чашей для подогрева масла, крема</t>
  </si>
  <si>
    <t>АРТ0843</t>
  </si>
  <si>
    <t>Масленка для аромамасла</t>
  </si>
  <si>
    <t>АРТ1027</t>
  </si>
  <si>
    <t>Дозатор</t>
  </si>
  <si>
    <t>АРТ0903</t>
  </si>
  <si>
    <t>Косметика для продажи в салонах</t>
  </si>
  <si>
    <t>Массажное масло 100 мл</t>
  </si>
  <si>
    <t>Массажное масло Ананас (масло виноградной косточки с ароматом ананас) 100 мл</t>
  </si>
  <si>
    <t>АРТ1301</t>
  </si>
  <si>
    <t>Массажное масло Бамбук (миндальное масло с ароматом бамбука) 100 мл</t>
  </si>
  <si>
    <t>АРТ1158</t>
  </si>
  <si>
    <t>Массажное масло Зеленый Чай (миндальное масло с экстрактом зеленого чая) 100 мл</t>
  </si>
  <si>
    <t>АРТ0962</t>
  </si>
  <si>
    <t>Массажное масло Инжир (миндальное масло с ароматом инжира) 100 мл</t>
  </si>
  <si>
    <t>АРТ0954</t>
  </si>
  <si>
    <t>Массажное масло Лаванда (миндальное масло с эфирным маслом лаванды) 100 мл</t>
  </si>
  <si>
    <t>АРТ0960</t>
  </si>
  <si>
    <t>Массажное масло Ламинария (масло виноградной косточки с экстрактом ламинарии) 100 vk</t>
  </si>
  <si>
    <t>АРТ1131</t>
  </si>
  <si>
    <t>Массажное масло Лемонграсс (миндальное масло с эфирным маслом лемонграсс) 100 мл</t>
  </si>
  <si>
    <t>АРТ0950</t>
  </si>
  <si>
    <t>Массажное масло Лотос (миндальное масло с ароматом лотоса) 100 мл</t>
  </si>
  <si>
    <t>АРТ0951</t>
  </si>
  <si>
    <t>Массажное масло Манго (масло виноградной косточки с ароматом манго) 100 мл</t>
  </si>
  <si>
    <t>АРТ0948</t>
  </si>
  <si>
    <t>Массажное масло Мангостин (масло виноградной косточки с ароматом мангостина) 100 мл</t>
  </si>
  <si>
    <t>АРТ0978</t>
  </si>
  <si>
    <t>Массажное масло Меджик Дрим (миндальное масло с эфирными маслами нероли, герани, иланг-иланга) 100 мл</t>
  </si>
  <si>
    <t>АРТ0949</t>
  </si>
  <si>
    <t>Массажное масло Папайя (миндальное масло с ароматом папайи) 100 мл</t>
  </si>
  <si>
    <t>АРТ0952</t>
  </si>
  <si>
    <t>Массажное масло Секрет Гейши (миндальное масло с ароматом белых цветов) 100 мл</t>
  </si>
  <si>
    <t>АРТ1042</t>
  </si>
  <si>
    <t>Массажное масло Тайский Стиль (миндальное масло с ароматом тайских цветов) 100 мл</t>
  </si>
  <si>
    <t>АРТ0953</t>
  </si>
  <si>
    <t>Массажное масло Хот Спайс разогревающее 100 мл</t>
  </si>
  <si>
    <t>АРТ1106</t>
  </si>
  <si>
    <t>Массажное масло Цитрус (масло виноградной косточки с эфирными маслами грейпфрута и апельсина) 100 мл</t>
  </si>
  <si>
    <t>АРТ0961</t>
  </si>
  <si>
    <t>Массажное масло Шоколад (миндальное масло с ароматом шоколад) 100 мл</t>
  </si>
  <si>
    <t>АРТ1023</t>
  </si>
  <si>
    <t>Крем-лосьон 100 мл</t>
  </si>
  <si>
    <t>Крем-лосьон Ананас 100 мл</t>
  </si>
  <si>
    <t>АРТ1204</t>
  </si>
  <si>
    <t>Крем-лосьон Зеленый Чай и Мята 100 мл</t>
  </si>
  <si>
    <t>АРТ1044</t>
  </si>
  <si>
    <t>Крем-лосьон Кокос 100 мл</t>
  </si>
  <si>
    <t>АРТ1070</t>
  </si>
  <si>
    <t>Крем-лосьон Манго 100 мл</t>
  </si>
  <si>
    <t>АРТ1045</t>
  </si>
  <si>
    <t>Крем-лосьон Папайя 100 мл</t>
  </si>
  <si>
    <t>АРТ1069</t>
  </si>
  <si>
    <t>Крем-лосьон Тайский Стиль 100 мл</t>
  </si>
  <si>
    <t>АРТ1046</t>
  </si>
  <si>
    <t>Масло гидрофильное 100 мл</t>
  </si>
  <si>
    <t>Масло гидрофильное Бамбук 100 мл</t>
  </si>
  <si>
    <t>АРТ1047</t>
  </si>
  <si>
    <t>Масло гидрофильное Манго 100 мл</t>
  </si>
  <si>
    <t>АРТ1048</t>
  </si>
  <si>
    <t>Масло гидрофильное Тайский Стиль 100 мл</t>
  </si>
  <si>
    <t>АРТ1049</t>
  </si>
  <si>
    <t>Крем 150 мл</t>
  </si>
  <si>
    <t>Крем Ананас 150 мл</t>
  </si>
  <si>
    <t>АРТ1299</t>
  </si>
  <si>
    <t>Крем Вино 150 мл</t>
  </si>
  <si>
    <t>АРТ1348</t>
  </si>
  <si>
    <t>Крем Грейпфрут 150</t>
  </si>
  <si>
    <t>АРТ1121</t>
  </si>
  <si>
    <t>Крем Зеленый чай 150</t>
  </si>
  <si>
    <t>АРТ1122</t>
  </si>
  <si>
    <t>Крем Кокос 150 мл</t>
  </si>
  <si>
    <t>АРТ1123</t>
  </si>
  <si>
    <t>Крем Лаванда 150 мл</t>
  </si>
  <si>
    <t>АРТ1442</t>
  </si>
  <si>
    <t>Крем Манго 150 мл</t>
  </si>
  <si>
    <t>АРТ1124</t>
  </si>
  <si>
    <t>Крем Папайя 150 мл</t>
  </si>
  <si>
    <t>АРТ1125</t>
  </si>
  <si>
    <t>Крем Шоколад 150 мл</t>
  </si>
  <si>
    <t>АРТ1126</t>
  </si>
  <si>
    <t>Скраб 150 мл</t>
  </si>
  <si>
    <t>Скраб сахарно-соляной Ананас 150 мл</t>
  </si>
  <si>
    <t>АРТ1290</t>
  </si>
  <si>
    <t>Скраб сахарно-соляной Зеленый Чай и Мята 150 мл</t>
  </si>
  <si>
    <t>АРТ1072</t>
  </si>
  <si>
    <t>Скраб сахарно-соляной Манго 150 мл</t>
  </si>
  <si>
    <t>АРТ0778</t>
  </si>
  <si>
    <t>Скраб сахарно-соляной Райский Цитрус 150 мл</t>
  </si>
  <si>
    <t>АРТ0752</t>
  </si>
  <si>
    <t>Скраб сахарно-соляной Сочный Арбуз 150 мл</t>
  </si>
  <si>
    <t>АРТ0777</t>
  </si>
  <si>
    <t>Скраб соляной Вино 150 мл</t>
  </si>
  <si>
    <t>АРТ1347</t>
  </si>
  <si>
    <t>Скраб соляной Кокос 150 мл</t>
  </si>
  <si>
    <t>АРТ0754</t>
  </si>
  <si>
    <t>Скраб соляной Лаванда 150 мл</t>
  </si>
  <si>
    <t>АРТ1443</t>
  </si>
  <si>
    <t>Скраб соляной Лемонграсс 150 мл</t>
  </si>
  <si>
    <t>АРТ1346</t>
  </si>
  <si>
    <t>Скраб соляной Папайя 150 мл</t>
  </si>
  <si>
    <t>АРТ1116</t>
  </si>
  <si>
    <t>Скраб соляной СПА с водорослями 150 мл</t>
  </si>
  <si>
    <t>АРТ0761</t>
  </si>
  <si>
    <t>Скраб соляной Тайский Стиль 150 мл</t>
  </si>
  <si>
    <t>АРТ0753</t>
  </si>
  <si>
    <t>Скраб соляной Шоколад и Кофе 150 мл</t>
  </si>
  <si>
    <t>АРТ0844</t>
  </si>
  <si>
    <t>Гель для душа 460 мл</t>
  </si>
  <si>
    <t>Гель для душа Зеленый Чай 460 мл</t>
  </si>
  <si>
    <t>АРТ1325</t>
  </si>
  <si>
    <t>Гель для душа Лемонграсс и Бергамот 460 мл</t>
  </si>
  <si>
    <t>АРТ1323</t>
  </si>
  <si>
    <t>Гель для душа Манго 460 мл</t>
  </si>
  <si>
    <t>АРТ1322</t>
  </si>
  <si>
    <t>Гель для душа Папайя 460 мл</t>
  </si>
  <si>
    <t>АРТ1324</t>
  </si>
  <si>
    <t>Гель для душа Райский Цитрус 460 мл</t>
  </si>
  <si>
    <t>АРТ1326</t>
  </si>
  <si>
    <t>Гель для душа Тайский Стиль 460 мл</t>
  </si>
  <si>
    <t>АРТ1343</t>
  </si>
  <si>
    <t>ИТОГО</t>
  </si>
  <si>
    <t>ВАЖНО! ЦЕНА ПРОДАЖИ МАЛЕНЬКИХ масел, кремов, скрабов и лосьонов  В САЛОНЕ ДОЛЖНА БЫТЬ НЕ НИЖЕ 450 р.</t>
  </si>
  <si>
    <t>ВАЖНО! ЦЕНА ПРОДАЖИ массажных свечей В САЛОНЕ ДОЛЖНА БЫТЬ НЕ НИЖЕ 650 р.</t>
  </si>
  <si>
    <t>АРТ1444</t>
  </si>
  <si>
    <t>АРТ1446</t>
  </si>
  <si>
    <t>Крем Лемонграсс 150 мл</t>
  </si>
  <si>
    <t>АРТ1445</t>
  </si>
  <si>
    <t>ЦЕНА РОЗНИЦА ДО 15000 р</t>
  </si>
  <si>
    <t>опт 
от 200000
20%</t>
  </si>
  <si>
    <t>Оптовый прайс, он же является БЛАНКОМ ЗАКАЗА, действует для салонов при заказе от 15000 р.
Доставка по Москве при заказе по оптовому прайс-листу в пределах МКАД от 15000 р
Доставка за МКАД до 10 км при заказах от 18 000 р. - бесплатно, до 18 000 р. - 500 р.
САМОВЫВОЗ - бесплатно от любой суммы заказа.
Скидка на заказ 25 000 р.- 5%, от 50 000 р. - 10%, от 100 000 р. - 15%, от 200 000 р. - 20% на все товары кроме участвующих в акции и позиций по СПЕЦЦЕНЕ.</t>
  </si>
  <si>
    <t>Бьюти Бокс программа Вино (анти-эйдж) 5 шагов</t>
  </si>
  <si>
    <t>Бьюти Бокс программа Пина Колада (баланс) 5 шагов</t>
  </si>
  <si>
    <t>Бьюти Бокс программа Шоколадная Симфония 5 шагов</t>
  </si>
  <si>
    <t>АРТ1447</t>
  </si>
  <si>
    <t>АРТ1448</t>
  </si>
  <si>
    <t>АРТ1449</t>
  </si>
  <si>
    <t>Наборы и тестеры</t>
  </si>
  <si>
    <t>Массажное масло Блэк Курант (виноградное масло с экстрактом черной смородины) 1л</t>
  </si>
  <si>
    <t>АРТ1450</t>
  </si>
  <si>
    <t>Гель для душа Вино 1 л</t>
  </si>
  <si>
    <t>АРТ1451</t>
  </si>
  <si>
    <t>Маска для тела Три Водоросли (гелевая) 1 кг</t>
  </si>
  <si>
    <t>АРТ0829</t>
  </si>
  <si>
    <t>Гель для душа Вино 460 мл</t>
  </si>
  <si>
    <t>АРТ1452</t>
  </si>
  <si>
    <t>АРТ0972</t>
  </si>
  <si>
    <t>Массажное масло Рисовое базовое 1л</t>
  </si>
  <si>
    <t>Крем-Скраб Бамбук 1 кг (на кедровой косточке+порошок стеблей бамбука)</t>
  </si>
  <si>
    <t>Скраб сахарно-соляной Дерево-Ваниль 1 кг</t>
  </si>
  <si>
    <t>АРТ1453</t>
  </si>
  <si>
    <t>Скраб сахарно-соляной БЛЭК КУРАНТ (СМОРОДИНА) 1 кг</t>
  </si>
  <si>
    <t>АРТ1454</t>
  </si>
  <si>
    <t>Скраб сахарно-соляной Мангостин 1 кг</t>
  </si>
  <si>
    <t>АРТ1455</t>
  </si>
  <si>
    <t>Скраб сахарно-соляной Инжир 1 кг</t>
  </si>
  <si>
    <t>АРТ1456</t>
  </si>
  <si>
    <t>Скраб сахарно-соляной  Ананас 1 кг</t>
  </si>
  <si>
    <t>Скраб сахарно-соляной  Апельсин и Корица 1 кг</t>
  </si>
  <si>
    <t>Скраб сахарно-соляной  Банан 1 кг</t>
  </si>
  <si>
    <t>Скраб сахарно-соляной  Куркума и Жгучий перец 1 кг</t>
  </si>
  <si>
    <t>Скраб сахарно-соляной  Манго 1 кг</t>
  </si>
  <si>
    <t>Скраб сахарно-соляной  Райский цитрус 1 кг</t>
  </si>
  <si>
    <t>Скраб сахарно-соляной  Сочный Арбуз 1 кг</t>
  </si>
  <si>
    <t>Маска для тела Шоколадная с кофеином 1000 мл</t>
  </si>
  <si>
    <t>АРТ1457</t>
  </si>
  <si>
    <t>АРТ1360</t>
  </si>
  <si>
    <t>Массажное масло Ваниль 1л</t>
  </si>
  <si>
    <t>АРТ1361</t>
  </si>
  <si>
    <t>Гель для душа Кокос 1 л</t>
  </si>
  <si>
    <t>АРТ1357</t>
  </si>
  <si>
    <t>Гель для душа Кокос 5 л</t>
  </si>
  <si>
    <t>АРТ1358</t>
  </si>
  <si>
    <t>Гель для душа Кокос 460 мл</t>
  </si>
  <si>
    <t>АРТ1359</t>
  </si>
  <si>
    <t>Набор тестеров 6 скрабов</t>
  </si>
  <si>
    <t>АРТ1362</t>
  </si>
  <si>
    <t>Массажный крем Ананас 1000 мл</t>
  </si>
  <si>
    <t>Массажный крем Ваниль 1000 мл</t>
  </si>
  <si>
    <t>Массажный крем Вино 1000 мл</t>
  </si>
  <si>
    <t>Массажный крем Грейпфрут 1000 мл</t>
  </si>
  <si>
    <t>Массажный крем Зеленый Чай 1000 мл</t>
  </si>
  <si>
    <t>Массажный крем Кокос 1000 мл</t>
  </si>
  <si>
    <t>Массажный крем Лаванда 1000 мл</t>
  </si>
  <si>
    <t>Массажный крем Лемонграсс 1000 мл</t>
  </si>
  <si>
    <t>Массажный крем Манго 1000 мл</t>
  </si>
  <si>
    <t>Массажный крем Папайя 1000 мл</t>
  </si>
  <si>
    <t>Массажный крем Франжипани 1000 мл</t>
  </si>
  <si>
    <t>Массажный крем Шоколад 1000 мл</t>
  </si>
  <si>
    <t>Крем-баттер</t>
  </si>
  <si>
    <t>Крем-Баттер Авокадо 500 мл</t>
  </si>
  <si>
    <t>АРТ1469</t>
  </si>
  <si>
    <t>Скраб 50 мл тестер</t>
  </si>
  <si>
    <t>АРТ1484</t>
  </si>
  <si>
    <t>Крем 25 мл тестер</t>
  </si>
  <si>
    <t>АРТ1485</t>
  </si>
  <si>
    <t>Крем лосьон 30 мл тестер</t>
  </si>
  <si>
    <t>АРТ1486</t>
  </si>
  <si>
    <t>Гель для душа 30 мл тестер</t>
  </si>
  <si>
    <t>АРТ1487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</si>
</sst>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color theme="0"/>
      <name val="Times New Roman"/>
      <family val="1"/>
    </font>
    <font>
      <i/>
      <u/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1D1D1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2" fontId="3" fillId="0" borderId="0" xfId="0" applyNumberFormat="1" applyFont="1" applyAlignment="1">
      <alignment vertical="center"/>
    </xf>
    <xf numFmtId="1" fontId="5" fillId="3" borderId="0" xfId="0" applyNumberFormat="1" applyFont="1" applyFill="1" applyAlignment="1">
      <alignment horizontal="center" vertical="center"/>
    </xf>
    <xf numFmtId="2" fontId="6" fillId="3" borderId="0" xfId="2" applyNumberFormat="1" applyFont="1" applyFill="1" applyAlignment="1" applyProtection="1">
      <alignment vertical="center" wrapText="1"/>
    </xf>
    <xf numFmtId="44" fontId="7" fillId="3" borderId="0" xfId="1" applyFont="1" applyFill="1" applyBorder="1" applyAlignment="1">
      <alignment horizontal="left" vertical="center"/>
    </xf>
    <xf numFmtId="2" fontId="8" fillId="4" borderId="0" xfId="0" applyNumberFormat="1" applyFont="1" applyFill="1" applyAlignment="1">
      <alignment vertical="center"/>
    </xf>
    <xf numFmtId="44" fontId="3" fillId="5" borderId="0" xfId="1" applyFont="1" applyFill="1" applyBorder="1" applyAlignment="1">
      <alignment horizontal="center" vertical="center" wrapText="1"/>
    </xf>
    <xf numFmtId="44" fontId="9" fillId="5" borderId="0" xfId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0" fillId="6" borderId="6" xfId="0" applyNumberFormat="1" applyFont="1" applyFill="1" applyBorder="1" applyAlignment="1">
      <alignment horizontal="center" vertical="center"/>
    </xf>
    <xf numFmtId="2" fontId="10" fillId="6" borderId="7" xfId="0" applyNumberFormat="1" applyFont="1" applyFill="1" applyBorder="1" applyAlignment="1">
      <alignment vertical="center"/>
    </xf>
    <xf numFmtId="2" fontId="3" fillId="6" borderId="8" xfId="0" applyNumberFormat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1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left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4" fontId="3" fillId="0" borderId="11" xfId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44" fontId="3" fillId="0" borderId="0" xfId="1" applyFont="1" applyFill="1" applyAlignment="1">
      <alignment vertical="center"/>
    </xf>
    <xf numFmtId="0" fontId="12" fillId="0" borderId="10" xfId="0" applyFont="1" applyBorder="1"/>
    <xf numFmtId="44" fontId="9" fillId="0" borderId="10" xfId="1" applyFont="1" applyFill="1" applyBorder="1" applyAlignment="1">
      <alignment vertical="center"/>
    </xf>
    <xf numFmtId="44" fontId="9" fillId="0" borderId="10" xfId="1" applyFont="1" applyFill="1" applyBorder="1" applyAlignment="1">
      <alignment horizontal="center" vertical="center"/>
    </xf>
    <xf numFmtId="44" fontId="9" fillId="0" borderId="10" xfId="1" applyFont="1" applyBorder="1" applyAlignment="1">
      <alignment vertical="center"/>
    </xf>
    <xf numFmtId="2" fontId="3" fillId="0" borderId="7" xfId="0" applyNumberFormat="1" applyFont="1" applyBorder="1" applyAlignment="1">
      <alignment horizontal="left" vertical="center" wrapText="1"/>
    </xf>
    <xf numFmtId="44" fontId="3" fillId="0" borderId="6" xfId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horizontal="center" vertical="center" wrapText="1"/>
    </xf>
    <xf numFmtId="2" fontId="10" fillId="6" borderId="7" xfId="0" applyNumberFormat="1" applyFont="1" applyFill="1" applyBorder="1" applyAlignment="1">
      <alignment vertical="center" wrapText="1"/>
    </xf>
    <xf numFmtId="1" fontId="3" fillId="7" borderId="9" xfId="0" applyNumberFormat="1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left" vertical="center" wrapText="1"/>
    </xf>
    <xf numFmtId="2" fontId="3" fillId="7" borderId="11" xfId="0" applyNumberFormat="1" applyFont="1" applyFill="1" applyBorder="1" applyAlignment="1">
      <alignment horizontal="left" vertical="center" wrapText="1"/>
    </xf>
    <xf numFmtId="44" fontId="3" fillId="7" borderId="11" xfId="1" applyFont="1" applyFill="1" applyBorder="1" applyAlignment="1">
      <alignment horizontal="center" vertical="center"/>
    </xf>
    <xf numFmtId="2" fontId="3" fillId="7" borderId="8" xfId="0" applyNumberFormat="1" applyFont="1" applyFill="1" applyBorder="1" applyAlignment="1">
      <alignment vertical="center"/>
    </xf>
    <xf numFmtId="2" fontId="3" fillId="0" borderId="0" xfId="0" applyNumberFormat="1" applyFont="1"/>
    <xf numFmtId="2" fontId="3" fillId="0" borderId="6" xfId="0" applyNumberFormat="1" applyFont="1" applyBorder="1" applyAlignment="1">
      <alignment horizontal="left" vertical="center"/>
    </xf>
    <xf numFmtId="2" fontId="3" fillId="0" borderId="10" xfId="0" applyNumberFormat="1" applyFont="1" applyBorder="1" applyAlignment="1">
      <alignment horizontal="left" vertical="center"/>
    </xf>
    <xf numFmtId="44" fontId="3" fillId="0" borderId="11" xfId="1" applyFont="1" applyFill="1" applyBorder="1" applyAlignment="1">
      <alignment horizontal="right" vertical="center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vertical="center"/>
    </xf>
    <xf numFmtId="2" fontId="8" fillId="6" borderId="6" xfId="0" applyNumberFormat="1" applyFont="1" applyFill="1" applyBorder="1" applyAlignment="1">
      <alignment horizontal="center" vertical="center"/>
    </xf>
    <xf numFmtId="2" fontId="8" fillId="6" borderId="7" xfId="0" applyNumberFormat="1" applyFont="1" applyFill="1" applyBorder="1" applyAlignment="1">
      <alignment vertical="center"/>
    </xf>
    <xf numFmtId="44" fontId="3" fillId="0" borderId="10" xfId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left" vertical="center"/>
    </xf>
    <xf numFmtId="1" fontId="3" fillId="6" borderId="6" xfId="0" applyNumberFormat="1" applyFont="1" applyFill="1" applyBorder="1" applyAlignment="1">
      <alignment horizontal="center" vertical="center"/>
    </xf>
    <xf numFmtId="1" fontId="3" fillId="6" borderId="7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vertical="center"/>
    </xf>
    <xf numFmtId="2" fontId="10" fillId="6" borderId="12" xfId="0" applyNumberFormat="1" applyFont="1" applyFill="1" applyBorder="1" applyAlignment="1">
      <alignment vertical="center"/>
    </xf>
    <xf numFmtId="1" fontId="10" fillId="6" borderId="6" xfId="0" applyNumberFormat="1" applyFont="1" applyFill="1" applyBorder="1" applyAlignment="1">
      <alignment horizontal="center" vertical="center"/>
    </xf>
    <xf numFmtId="44" fontId="3" fillId="6" borderId="6" xfId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" fontId="10" fillId="6" borderId="14" xfId="0" applyNumberFormat="1" applyFont="1" applyFill="1" applyBorder="1" applyAlignment="1">
      <alignment horizontal="center" vertical="center"/>
    </xf>
    <xf numFmtId="44" fontId="3" fillId="6" borderId="14" xfId="1" applyFont="1" applyFill="1" applyBorder="1" applyAlignment="1">
      <alignment horizontal="center" vertical="center"/>
    </xf>
    <xf numFmtId="2" fontId="3" fillId="6" borderId="15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44" fontId="3" fillId="0" borderId="2" xfId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vertical="center"/>
    </xf>
    <xf numFmtId="2" fontId="3" fillId="0" borderId="16" xfId="0" applyNumberFormat="1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vertical="center"/>
    </xf>
    <xf numFmtId="1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left" vertical="center" wrapText="1"/>
    </xf>
    <xf numFmtId="44" fontId="3" fillId="0" borderId="18" xfId="1" applyFont="1" applyFill="1" applyBorder="1" applyAlignment="1">
      <alignment horizontal="center" vertical="center"/>
    </xf>
    <xf numFmtId="2" fontId="3" fillId="0" borderId="19" xfId="0" applyNumberFormat="1" applyFont="1" applyBorder="1" applyAlignment="1">
      <alignment vertical="center"/>
    </xf>
    <xf numFmtId="2" fontId="10" fillId="8" borderId="21" xfId="0" applyNumberFormat="1" applyFont="1" applyFill="1" applyBorder="1" applyAlignment="1">
      <alignment horizontal="center" vertical="center"/>
    </xf>
    <xf numFmtId="2" fontId="10" fillId="8" borderId="22" xfId="0" applyNumberFormat="1" applyFont="1" applyFill="1" applyBorder="1" applyAlignment="1">
      <alignment vertical="center"/>
    </xf>
    <xf numFmtId="2" fontId="3" fillId="8" borderId="23" xfId="0" applyNumberFormat="1" applyFont="1" applyFill="1" applyBorder="1" applyAlignment="1">
      <alignment vertical="center"/>
    </xf>
    <xf numFmtId="2" fontId="3" fillId="0" borderId="12" xfId="0" applyNumberFormat="1" applyFont="1" applyBorder="1" applyAlignment="1">
      <alignment vertical="center"/>
    </xf>
    <xf numFmtId="2" fontId="11" fillId="6" borderId="25" xfId="0" applyNumberFormat="1" applyFont="1" applyFill="1" applyBorder="1" applyAlignment="1">
      <alignment horizontal="center" vertical="center"/>
    </xf>
    <xf numFmtId="2" fontId="11" fillId="6" borderId="26" xfId="0" applyNumberFormat="1" applyFont="1" applyFill="1" applyBorder="1" applyAlignment="1">
      <alignment vertical="center"/>
    </xf>
    <xf numFmtId="2" fontId="9" fillId="6" borderId="4" xfId="0" applyNumberFormat="1" applyFont="1" applyFill="1" applyBorder="1" applyAlignment="1">
      <alignment vertical="center"/>
    </xf>
    <xf numFmtId="2" fontId="9" fillId="0" borderId="0" xfId="0" applyNumberFormat="1" applyFont="1"/>
    <xf numFmtId="2" fontId="9" fillId="0" borderId="0" xfId="0" applyNumberFormat="1" applyFont="1" applyAlignment="1">
      <alignment vertical="center"/>
    </xf>
    <xf numFmtId="2" fontId="3" fillId="0" borderId="27" xfId="0" applyNumberFormat="1" applyFont="1" applyBorder="1" applyAlignment="1">
      <alignment vertical="center"/>
    </xf>
    <xf numFmtId="2" fontId="3" fillId="0" borderId="28" xfId="0" applyNumberFormat="1" applyFont="1" applyBorder="1" applyAlignment="1">
      <alignment horizontal="left" vertical="center"/>
    </xf>
    <xf numFmtId="44" fontId="3" fillId="0" borderId="29" xfId="1" applyFont="1" applyFill="1" applyBorder="1" applyAlignment="1">
      <alignment horizontal="right" vertical="center"/>
    </xf>
    <xf numFmtId="2" fontId="9" fillId="0" borderId="30" xfId="0" applyNumberFormat="1" applyFont="1" applyBorder="1" applyAlignment="1">
      <alignment vertical="center"/>
    </xf>
    <xf numFmtId="1" fontId="10" fillId="0" borderId="31" xfId="0" applyNumberFormat="1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left" vertical="center" wrapText="1"/>
    </xf>
    <xf numFmtId="44" fontId="10" fillId="0" borderId="32" xfId="1" applyFont="1" applyFill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4" fillId="2" borderId="0" xfId="1" applyFont="1" applyFill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/>
    </xf>
    <xf numFmtId="0" fontId="17" fillId="0" borderId="0" xfId="0" applyFont="1"/>
    <xf numFmtId="9" fontId="3" fillId="6" borderId="10" xfId="5" applyFont="1" applyFill="1" applyBorder="1" applyAlignment="1">
      <alignment vertical="center"/>
    </xf>
    <xf numFmtId="2" fontId="3" fillId="6" borderId="12" xfId="4" applyNumberFormat="1" applyFont="1" applyFill="1" applyBorder="1" applyAlignment="1">
      <alignment vertical="center"/>
    </xf>
    <xf numFmtId="2" fontId="3" fillId="0" borderId="12" xfId="4" applyNumberFormat="1" applyFont="1" applyBorder="1" applyAlignment="1">
      <alignment vertical="center"/>
    </xf>
    <xf numFmtId="44" fontId="9" fillId="0" borderId="7" xfId="1" applyFont="1" applyBorder="1" applyAlignment="1">
      <alignment vertical="center"/>
    </xf>
    <xf numFmtId="2" fontId="3" fillId="9" borderId="0" xfId="0" applyNumberFormat="1" applyFont="1" applyFill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/>
    </xf>
    <xf numFmtId="2" fontId="10" fillId="6" borderId="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left" vertical="center" wrapText="1"/>
    </xf>
    <xf numFmtId="44" fontId="4" fillId="2" borderId="0" xfId="1" applyFont="1" applyFill="1" applyBorder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 wrapText="1"/>
    </xf>
    <xf numFmtId="2" fontId="10" fillId="6" borderId="6" xfId="0" applyNumberFormat="1" applyFont="1" applyFill="1" applyBorder="1" applyAlignment="1">
      <alignment horizontal="center" vertical="center" wrapText="1"/>
    </xf>
    <xf numFmtId="2" fontId="11" fillId="6" borderId="5" xfId="0" applyNumberFormat="1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1" fontId="11" fillId="6" borderId="5" xfId="0" applyNumberFormat="1" applyFont="1" applyFill="1" applyBorder="1" applyAlignment="1">
      <alignment horizontal="center" vertical="center"/>
    </xf>
    <xf numFmtId="1" fontId="11" fillId="6" borderId="6" xfId="0" applyNumberFormat="1" applyFont="1" applyFill="1" applyBorder="1" applyAlignment="1">
      <alignment horizontal="center" vertical="center"/>
    </xf>
    <xf numFmtId="1" fontId="10" fillId="6" borderId="5" xfId="0" applyNumberFormat="1" applyFont="1" applyFill="1" applyBorder="1" applyAlignment="1">
      <alignment horizontal="center" vertical="center"/>
    </xf>
    <xf numFmtId="1" fontId="10" fillId="6" borderId="6" xfId="0" applyNumberFormat="1" applyFont="1" applyFill="1" applyBorder="1" applyAlignment="1">
      <alignment horizontal="center" vertical="center"/>
    </xf>
    <xf numFmtId="2" fontId="11" fillId="6" borderId="24" xfId="0" applyNumberFormat="1" applyFont="1" applyFill="1" applyBorder="1" applyAlignment="1">
      <alignment horizontal="center" vertical="center"/>
    </xf>
    <xf numFmtId="2" fontId="11" fillId="6" borderId="25" xfId="0" applyNumberFormat="1" applyFont="1" applyFill="1" applyBorder="1" applyAlignment="1">
      <alignment horizontal="center" vertical="center"/>
    </xf>
    <xf numFmtId="1" fontId="10" fillId="6" borderId="13" xfId="0" applyNumberFormat="1" applyFont="1" applyFill="1" applyBorder="1" applyAlignment="1">
      <alignment horizontal="center" vertical="center"/>
    </xf>
    <xf numFmtId="1" fontId="10" fillId="6" borderId="14" xfId="0" applyNumberFormat="1" applyFont="1" applyFill="1" applyBorder="1" applyAlignment="1">
      <alignment horizontal="center" vertical="center"/>
    </xf>
    <xf numFmtId="2" fontId="10" fillId="8" borderId="20" xfId="0" applyNumberFormat="1" applyFont="1" applyFill="1" applyBorder="1" applyAlignment="1">
      <alignment horizontal="center" vertical="center"/>
    </xf>
    <xf numFmtId="2" fontId="10" fillId="8" borderId="21" xfId="0" applyNumberFormat="1" applyFont="1" applyFill="1" applyBorder="1" applyAlignment="1">
      <alignment horizontal="center" vertical="center"/>
    </xf>
  </cellXfs>
  <cellStyles count="6">
    <cellStyle name="Гиперссылка" xfId="2" builtinId="8"/>
    <cellStyle name="Денежный" xfId="1" builtinId="4"/>
    <cellStyle name="Денежный 2" xfId="3" xr:uid="{D831AE04-9C69-41BC-9280-DDF2A2AF256A}"/>
    <cellStyle name="Обычный" xfId="0" builtinId="0"/>
    <cellStyle name="Процентный" xfId="5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</xdr:rowOff>
    </xdr:from>
    <xdr:to>
      <xdr:col>1</xdr:col>
      <xdr:colOff>129540</xdr:colOff>
      <xdr:row>3</xdr:row>
      <xdr:rowOff>91440</xdr:rowOff>
    </xdr:to>
    <xdr:pic>
      <xdr:nvPicPr>
        <xdr:cNvPr id="2" name="Picture 1257">
          <a:extLst>
            <a:ext uri="{FF2B5EF4-FFF2-40B4-BE49-F238E27FC236}">
              <a16:creationId xmlns:a16="http://schemas.microsoft.com/office/drawing/2014/main" id="{33961DF1-0605-4DC1-9693-33557B4D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877"/>
        <a:stretch>
          <a:fillRect/>
        </a:stretch>
      </xdr:blipFill>
      <xdr:spPr bwMode="auto">
        <a:xfrm>
          <a:off x="0" y="1082040"/>
          <a:ext cx="7391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3045223</xdr:colOff>
      <xdr:row>172</xdr:row>
      <xdr:rowOff>91301</xdr:rowOff>
    </xdr:from>
    <xdr:to>
      <xdr:col>1</xdr:col>
      <xdr:colOff>4337662</xdr:colOff>
      <xdr:row>173</xdr:row>
      <xdr:rowOff>145222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E94ED1-4FD1-411D-8C83-98CA89910F01}"/>
            </a:ext>
          </a:extLst>
        </xdr:cNvPr>
        <xdr:cNvSpPr txBox="1"/>
      </xdr:nvSpPr>
      <xdr:spPr>
        <a:xfrm>
          <a:off x="3662443" y="32026721"/>
          <a:ext cx="129243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3345180</xdr:colOff>
      <xdr:row>43</xdr:row>
      <xdr:rowOff>60960</xdr:rowOff>
    </xdr:from>
    <xdr:to>
      <xdr:col>2</xdr:col>
      <xdr:colOff>88479</xdr:colOff>
      <xdr:row>43</xdr:row>
      <xdr:rowOff>282521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C55BC25-E2B4-4D71-AB3D-A806A4DBEE8A}"/>
            </a:ext>
          </a:extLst>
        </xdr:cNvPr>
        <xdr:cNvSpPr txBox="1"/>
      </xdr:nvSpPr>
      <xdr:spPr>
        <a:xfrm>
          <a:off x="3962400" y="9456420"/>
          <a:ext cx="87333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3421380</xdr:colOff>
      <xdr:row>48</xdr:row>
      <xdr:rowOff>76200</xdr:rowOff>
    </xdr:from>
    <xdr:to>
      <xdr:col>2</xdr:col>
      <xdr:colOff>164679</xdr:colOff>
      <xdr:row>48</xdr:row>
      <xdr:rowOff>297761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F774959-0C92-46EC-8A73-A386967F805B}"/>
            </a:ext>
          </a:extLst>
        </xdr:cNvPr>
        <xdr:cNvSpPr txBox="1"/>
      </xdr:nvSpPr>
      <xdr:spPr>
        <a:xfrm>
          <a:off x="4038600" y="9974580"/>
          <a:ext cx="129243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2948940</xdr:colOff>
      <xdr:row>101</xdr:row>
      <xdr:rowOff>99060</xdr:rowOff>
    </xdr:from>
    <xdr:to>
      <xdr:col>1</xdr:col>
      <xdr:colOff>4238839</xdr:colOff>
      <xdr:row>102</xdr:row>
      <xdr:rowOff>152981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7E7BE-D02B-490A-8639-3B866DE95576}"/>
            </a:ext>
          </a:extLst>
        </xdr:cNvPr>
        <xdr:cNvSpPr txBox="1"/>
      </xdr:nvSpPr>
      <xdr:spPr>
        <a:xfrm>
          <a:off x="3566160" y="21305520"/>
          <a:ext cx="128989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3345180</xdr:colOff>
      <xdr:row>38</xdr:row>
      <xdr:rowOff>76200</xdr:rowOff>
    </xdr:from>
    <xdr:to>
      <xdr:col>2</xdr:col>
      <xdr:colOff>88479</xdr:colOff>
      <xdr:row>38</xdr:row>
      <xdr:rowOff>297761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079CB28-3631-468B-91DD-D1DA1E9CD1A3}"/>
            </a:ext>
          </a:extLst>
        </xdr:cNvPr>
        <xdr:cNvSpPr txBox="1"/>
      </xdr:nvSpPr>
      <xdr:spPr>
        <a:xfrm>
          <a:off x="3962400" y="8298180"/>
          <a:ext cx="87333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3471335</xdr:colOff>
      <xdr:row>138</xdr:row>
      <xdr:rowOff>126999</xdr:rowOff>
    </xdr:from>
    <xdr:to>
      <xdr:col>2</xdr:col>
      <xdr:colOff>407459</xdr:colOff>
      <xdr:row>140</xdr:row>
      <xdr:rowOff>47624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8A08F03-F004-CE35-FD3A-D1209F5C9FCD}"/>
            </a:ext>
          </a:extLst>
        </xdr:cNvPr>
        <xdr:cNvSpPr txBox="1"/>
      </xdr:nvSpPr>
      <xdr:spPr>
        <a:xfrm>
          <a:off x="4116918" y="29278791"/>
          <a:ext cx="123295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2623610</xdr:colOff>
      <xdr:row>141</xdr:row>
      <xdr:rowOff>110065</xdr:rowOff>
    </xdr:from>
    <xdr:to>
      <xdr:col>1</xdr:col>
      <xdr:colOff>3856568</xdr:colOff>
      <xdr:row>143</xdr:row>
      <xdr:rowOff>30691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4372581-7141-4BF6-A678-4A122AB3A7AB}"/>
            </a:ext>
          </a:extLst>
        </xdr:cNvPr>
        <xdr:cNvSpPr txBox="1"/>
      </xdr:nvSpPr>
      <xdr:spPr>
        <a:xfrm>
          <a:off x="3269193" y="26383191"/>
          <a:ext cx="123295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2465916</xdr:colOff>
      <xdr:row>139</xdr:row>
      <xdr:rowOff>132292</xdr:rowOff>
    </xdr:from>
    <xdr:to>
      <xdr:col>1</xdr:col>
      <xdr:colOff>3698874</xdr:colOff>
      <xdr:row>141</xdr:row>
      <xdr:rowOff>52918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2A97A62-D139-4D0A-B38D-478C317635A4}"/>
            </a:ext>
          </a:extLst>
        </xdr:cNvPr>
        <xdr:cNvSpPr txBox="1"/>
      </xdr:nvSpPr>
      <xdr:spPr>
        <a:xfrm>
          <a:off x="3111499" y="29453418"/>
          <a:ext cx="123295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2327274</xdr:colOff>
      <xdr:row>143</xdr:row>
      <xdr:rowOff>83608</xdr:rowOff>
    </xdr:from>
    <xdr:to>
      <xdr:col>1</xdr:col>
      <xdr:colOff>3560232</xdr:colOff>
      <xdr:row>145</xdr:row>
      <xdr:rowOff>4234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25B0FA-FD99-4148-AE21-5747D6D785A3}"/>
            </a:ext>
          </a:extLst>
        </xdr:cNvPr>
        <xdr:cNvSpPr txBox="1"/>
      </xdr:nvSpPr>
      <xdr:spPr>
        <a:xfrm>
          <a:off x="2972857" y="30082067"/>
          <a:ext cx="1232958" cy="25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1693333</xdr:colOff>
      <xdr:row>161</xdr:row>
      <xdr:rowOff>114833</xdr:rowOff>
    </xdr:from>
    <xdr:to>
      <xdr:col>1</xdr:col>
      <xdr:colOff>2926291</xdr:colOff>
      <xdr:row>163</xdr:row>
      <xdr:rowOff>121712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18B29F3-CDE3-4A92-827A-21209EE11323}"/>
            </a:ext>
          </a:extLst>
        </xdr:cNvPr>
        <xdr:cNvSpPr txBox="1"/>
      </xdr:nvSpPr>
      <xdr:spPr>
        <a:xfrm>
          <a:off x="2336271" y="31971196"/>
          <a:ext cx="1232958" cy="34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romafusio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41B2-C4CE-4921-9E51-15F5479248F5}">
  <dimension ref="A1:M280"/>
  <sheetViews>
    <sheetView tabSelected="1" zoomScale="90" zoomScaleNormal="90" workbookViewId="0">
      <selection activeCell="E23" sqref="E23"/>
    </sheetView>
  </sheetViews>
  <sheetFormatPr defaultColWidth="9.1328125" defaultRowHeight="13.15" x14ac:dyDescent="0.45"/>
  <cols>
    <col min="1" max="1" width="9" style="102" bestFit="1" customWidth="1"/>
    <col min="2" max="2" width="60.1328125" style="1" customWidth="1"/>
    <col min="3" max="3" width="8.73046875" style="1" customWidth="1"/>
    <col min="4" max="4" width="11.3984375" style="13" customWidth="1"/>
    <col min="5" max="5" width="9.265625" style="1" customWidth="1"/>
    <col min="6" max="9" width="12.3984375" style="19" customWidth="1"/>
    <col min="10" max="10" width="10.265625" style="1" customWidth="1"/>
    <col min="11" max="257" width="9.1328125" style="1"/>
    <col min="258" max="258" width="9" style="1" bestFit="1" customWidth="1"/>
    <col min="259" max="259" width="66.265625" style="1" customWidth="1"/>
    <col min="260" max="260" width="8.73046875" style="1" customWidth="1"/>
    <col min="261" max="261" width="15.3984375" style="1" customWidth="1"/>
    <col min="262" max="262" width="9.265625" style="1" customWidth="1"/>
    <col min="263" max="263" width="15.86328125" style="1" customWidth="1"/>
    <col min="264" max="264" width="17.73046875" style="1" customWidth="1"/>
    <col min="265" max="265" width="15.265625" style="1" customWidth="1"/>
    <col min="266" max="513" width="9.1328125" style="1"/>
    <col min="514" max="514" width="9" style="1" bestFit="1" customWidth="1"/>
    <col min="515" max="515" width="66.265625" style="1" customWidth="1"/>
    <col min="516" max="516" width="8.73046875" style="1" customWidth="1"/>
    <col min="517" max="517" width="15.3984375" style="1" customWidth="1"/>
    <col min="518" max="518" width="9.265625" style="1" customWidth="1"/>
    <col min="519" max="519" width="15.86328125" style="1" customWidth="1"/>
    <col min="520" max="520" width="17.73046875" style="1" customWidth="1"/>
    <col min="521" max="521" width="15.265625" style="1" customWidth="1"/>
    <col min="522" max="769" width="9.1328125" style="1"/>
    <col min="770" max="770" width="9" style="1" bestFit="1" customWidth="1"/>
    <col min="771" max="771" width="66.265625" style="1" customWidth="1"/>
    <col min="772" max="772" width="8.73046875" style="1" customWidth="1"/>
    <col min="773" max="773" width="15.3984375" style="1" customWidth="1"/>
    <col min="774" max="774" width="9.265625" style="1" customWidth="1"/>
    <col min="775" max="775" width="15.86328125" style="1" customWidth="1"/>
    <col min="776" max="776" width="17.73046875" style="1" customWidth="1"/>
    <col min="777" max="777" width="15.265625" style="1" customWidth="1"/>
    <col min="778" max="1025" width="9.1328125" style="1"/>
    <col min="1026" max="1026" width="9" style="1" bestFit="1" customWidth="1"/>
    <col min="1027" max="1027" width="66.265625" style="1" customWidth="1"/>
    <col min="1028" max="1028" width="8.73046875" style="1" customWidth="1"/>
    <col min="1029" max="1029" width="15.3984375" style="1" customWidth="1"/>
    <col min="1030" max="1030" width="9.265625" style="1" customWidth="1"/>
    <col min="1031" max="1031" width="15.86328125" style="1" customWidth="1"/>
    <col min="1032" max="1032" width="17.73046875" style="1" customWidth="1"/>
    <col min="1033" max="1033" width="15.265625" style="1" customWidth="1"/>
    <col min="1034" max="1281" width="9.1328125" style="1"/>
    <col min="1282" max="1282" width="9" style="1" bestFit="1" customWidth="1"/>
    <col min="1283" max="1283" width="66.265625" style="1" customWidth="1"/>
    <col min="1284" max="1284" width="8.73046875" style="1" customWidth="1"/>
    <col min="1285" max="1285" width="15.3984375" style="1" customWidth="1"/>
    <col min="1286" max="1286" width="9.265625" style="1" customWidth="1"/>
    <col min="1287" max="1287" width="15.86328125" style="1" customWidth="1"/>
    <col min="1288" max="1288" width="17.73046875" style="1" customWidth="1"/>
    <col min="1289" max="1289" width="15.265625" style="1" customWidth="1"/>
    <col min="1290" max="1537" width="9.1328125" style="1"/>
    <col min="1538" max="1538" width="9" style="1" bestFit="1" customWidth="1"/>
    <col min="1539" max="1539" width="66.265625" style="1" customWidth="1"/>
    <col min="1540" max="1540" width="8.73046875" style="1" customWidth="1"/>
    <col min="1541" max="1541" width="15.3984375" style="1" customWidth="1"/>
    <col min="1542" max="1542" width="9.265625" style="1" customWidth="1"/>
    <col min="1543" max="1543" width="15.86328125" style="1" customWidth="1"/>
    <col min="1544" max="1544" width="17.73046875" style="1" customWidth="1"/>
    <col min="1545" max="1545" width="15.265625" style="1" customWidth="1"/>
    <col min="1546" max="1793" width="9.1328125" style="1"/>
    <col min="1794" max="1794" width="9" style="1" bestFit="1" customWidth="1"/>
    <col min="1795" max="1795" width="66.265625" style="1" customWidth="1"/>
    <col min="1796" max="1796" width="8.73046875" style="1" customWidth="1"/>
    <col min="1797" max="1797" width="15.3984375" style="1" customWidth="1"/>
    <col min="1798" max="1798" width="9.265625" style="1" customWidth="1"/>
    <col min="1799" max="1799" width="15.86328125" style="1" customWidth="1"/>
    <col min="1800" max="1800" width="17.73046875" style="1" customWidth="1"/>
    <col min="1801" max="1801" width="15.265625" style="1" customWidth="1"/>
    <col min="1802" max="2049" width="9.1328125" style="1"/>
    <col min="2050" max="2050" width="9" style="1" bestFit="1" customWidth="1"/>
    <col min="2051" max="2051" width="66.265625" style="1" customWidth="1"/>
    <col min="2052" max="2052" width="8.73046875" style="1" customWidth="1"/>
    <col min="2053" max="2053" width="15.3984375" style="1" customWidth="1"/>
    <col min="2054" max="2054" width="9.265625" style="1" customWidth="1"/>
    <col min="2055" max="2055" width="15.86328125" style="1" customWidth="1"/>
    <col min="2056" max="2056" width="17.73046875" style="1" customWidth="1"/>
    <col min="2057" max="2057" width="15.265625" style="1" customWidth="1"/>
    <col min="2058" max="2305" width="9.1328125" style="1"/>
    <col min="2306" max="2306" width="9" style="1" bestFit="1" customWidth="1"/>
    <col min="2307" max="2307" width="66.265625" style="1" customWidth="1"/>
    <col min="2308" max="2308" width="8.73046875" style="1" customWidth="1"/>
    <col min="2309" max="2309" width="15.3984375" style="1" customWidth="1"/>
    <col min="2310" max="2310" width="9.265625" style="1" customWidth="1"/>
    <col min="2311" max="2311" width="15.86328125" style="1" customWidth="1"/>
    <col min="2312" max="2312" width="17.73046875" style="1" customWidth="1"/>
    <col min="2313" max="2313" width="15.265625" style="1" customWidth="1"/>
    <col min="2314" max="2561" width="9.1328125" style="1"/>
    <col min="2562" max="2562" width="9" style="1" bestFit="1" customWidth="1"/>
    <col min="2563" max="2563" width="66.265625" style="1" customWidth="1"/>
    <col min="2564" max="2564" width="8.73046875" style="1" customWidth="1"/>
    <col min="2565" max="2565" width="15.3984375" style="1" customWidth="1"/>
    <col min="2566" max="2566" width="9.265625" style="1" customWidth="1"/>
    <col min="2567" max="2567" width="15.86328125" style="1" customWidth="1"/>
    <col min="2568" max="2568" width="17.73046875" style="1" customWidth="1"/>
    <col min="2569" max="2569" width="15.265625" style="1" customWidth="1"/>
    <col min="2570" max="2817" width="9.1328125" style="1"/>
    <col min="2818" max="2818" width="9" style="1" bestFit="1" customWidth="1"/>
    <col min="2819" max="2819" width="66.265625" style="1" customWidth="1"/>
    <col min="2820" max="2820" width="8.73046875" style="1" customWidth="1"/>
    <col min="2821" max="2821" width="15.3984375" style="1" customWidth="1"/>
    <col min="2822" max="2822" width="9.265625" style="1" customWidth="1"/>
    <col min="2823" max="2823" width="15.86328125" style="1" customWidth="1"/>
    <col min="2824" max="2824" width="17.73046875" style="1" customWidth="1"/>
    <col min="2825" max="2825" width="15.265625" style="1" customWidth="1"/>
    <col min="2826" max="3073" width="9.1328125" style="1"/>
    <col min="3074" max="3074" width="9" style="1" bestFit="1" customWidth="1"/>
    <col min="3075" max="3075" width="66.265625" style="1" customWidth="1"/>
    <col min="3076" max="3076" width="8.73046875" style="1" customWidth="1"/>
    <col min="3077" max="3077" width="15.3984375" style="1" customWidth="1"/>
    <col min="3078" max="3078" width="9.265625" style="1" customWidth="1"/>
    <col min="3079" max="3079" width="15.86328125" style="1" customWidth="1"/>
    <col min="3080" max="3080" width="17.73046875" style="1" customWidth="1"/>
    <col min="3081" max="3081" width="15.265625" style="1" customWidth="1"/>
    <col min="3082" max="3329" width="9.1328125" style="1"/>
    <col min="3330" max="3330" width="9" style="1" bestFit="1" customWidth="1"/>
    <col min="3331" max="3331" width="66.265625" style="1" customWidth="1"/>
    <col min="3332" max="3332" width="8.73046875" style="1" customWidth="1"/>
    <col min="3333" max="3333" width="15.3984375" style="1" customWidth="1"/>
    <col min="3334" max="3334" width="9.265625" style="1" customWidth="1"/>
    <col min="3335" max="3335" width="15.86328125" style="1" customWidth="1"/>
    <col min="3336" max="3336" width="17.73046875" style="1" customWidth="1"/>
    <col min="3337" max="3337" width="15.265625" style="1" customWidth="1"/>
    <col min="3338" max="3585" width="9.1328125" style="1"/>
    <col min="3586" max="3586" width="9" style="1" bestFit="1" customWidth="1"/>
    <col min="3587" max="3587" width="66.265625" style="1" customWidth="1"/>
    <col min="3588" max="3588" width="8.73046875" style="1" customWidth="1"/>
    <col min="3589" max="3589" width="15.3984375" style="1" customWidth="1"/>
    <col min="3590" max="3590" width="9.265625" style="1" customWidth="1"/>
    <col min="3591" max="3591" width="15.86328125" style="1" customWidth="1"/>
    <col min="3592" max="3592" width="17.73046875" style="1" customWidth="1"/>
    <col min="3593" max="3593" width="15.265625" style="1" customWidth="1"/>
    <col min="3594" max="3841" width="9.1328125" style="1"/>
    <col min="3842" max="3842" width="9" style="1" bestFit="1" customWidth="1"/>
    <col min="3843" max="3843" width="66.265625" style="1" customWidth="1"/>
    <col min="3844" max="3844" width="8.73046875" style="1" customWidth="1"/>
    <col min="3845" max="3845" width="15.3984375" style="1" customWidth="1"/>
    <col min="3846" max="3846" width="9.265625" style="1" customWidth="1"/>
    <col min="3847" max="3847" width="15.86328125" style="1" customWidth="1"/>
    <col min="3848" max="3848" width="17.73046875" style="1" customWidth="1"/>
    <col min="3849" max="3849" width="15.265625" style="1" customWidth="1"/>
    <col min="3850" max="4097" width="9.1328125" style="1"/>
    <col min="4098" max="4098" width="9" style="1" bestFit="1" customWidth="1"/>
    <col min="4099" max="4099" width="66.265625" style="1" customWidth="1"/>
    <col min="4100" max="4100" width="8.73046875" style="1" customWidth="1"/>
    <col min="4101" max="4101" width="15.3984375" style="1" customWidth="1"/>
    <col min="4102" max="4102" width="9.265625" style="1" customWidth="1"/>
    <col min="4103" max="4103" width="15.86328125" style="1" customWidth="1"/>
    <col min="4104" max="4104" width="17.73046875" style="1" customWidth="1"/>
    <col min="4105" max="4105" width="15.265625" style="1" customWidth="1"/>
    <col min="4106" max="4353" width="9.1328125" style="1"/>
    <col min="4354" max="4354" width="9" style="1" bestFit="1" customWidth="1"/>
    <col min="4355" max="4355" width="66.265625" style="1" customWidth="1"/>
    <col min="4356" max="4356" width="8.73046875" style="1" customWidth="1"/>
    <col min="4357" max="4357" width="15.3984375" style="1" customWidth="1"/>
    <col min="4358" max="4358" width="9.265625" style="1" customWidth="1"/>
    <col min="4359" max="4359" width="15.86328125" style="1" customWidth="1"/>
    <col min="4360" max="4360" width="17.73046875" style="1" customWidth="1"/>
    <col min="4361" max="4361" width="15.265625" style="1" customWidth="1"/>
    <col min="4362" max="4609" width="9.1328125" style="1"/>
    <col min="4610" max="4610" width="9" style="1" bestFit="1" customWidth="1"/>
    <col min="4611" max="4611" width="66.265625" style="1" customWidth="1"/>
    <col min="4612" max="4612" width="8.73046875" style="1" customWidth="1"/>
    <col min="4613" max="4613" width="15.3984375" style="1" customWidth="1"/>
    <col min="4614" max="4614" width="9.265625" style="1" customWidth="1"/>
    <col min="4615" max="4615" width="15.86328125" style="1" customWidth="1"/>
    <col min="4616" max="4616" width="17.73046875" style="1" customWidth="1"/>
    <col min="4617" max="4617" width="15.265625" style="1" customWidth="1"/>
    <col min="4618" max="4865" width="9.1328125" style="1"/>
    <col min="4866" max="4866" width="9" style="1" bestFit="1" customWidth="1"/>
    <col min="4867" max="4867" width="66.265625" style="1" customWidth="1"/>
    <col min="4868" max="4868" width="8.73046875" style="1" customWidth="1"/>
    <col min="4869" max="4869" width="15.3984375" style="1" customWidth="1"/>
    <col min="4870" max="4870" width="9.265625" style="1" customWidth="1"/>
    <col min="4871" max="4871" width="15.86328125" style="1" customWidth="1"/>
    <col min="4872" max="4872" width="17.73046875" style="1" customWidth="1"/>
    <col min="4873" max="4873" width="15.265625" style="1" customWidth="1"/>
    <col min="4874" max="5121" width="9.1328125" style="1"/>
    <col min="5122" max="5122" width="9" style="1" bestFit="1" customWidth="1"/>
    <col min="5123" max="5123" width="66.265625" style="1" customWidth="1"/>
    <col min="5124" max="5124" width="8.73046875" style="1" customWidth="1"/>
    <col min="5125" max="5125" width="15.3984375" style="1" customWidth="1"/>
    <col min="5126" max="5126" width="9.265625" style="1" customWidth="1"/>
    <col min="5127" max="5127" width="15.86328125" style="1" customWidth="1"/>
    <col min="5128" max="5128" width="17.73046875" style="1" customWidth="1"/>
    <col min="5129" max="5129" width="15.265625" style="1" customWidth="1"/>
    <col min="5130" max="5377" width="9.1328125" style="1"/>
    <col min="5378" max="5378" width="9" style="1" bestFit="1" customWidth="1"/>
    <col min="5379" max="5379" width="66.265625" style="1" customWidth="1"/>
    <col min="5380" max="5380" width="8.73046875" style="1" customWidth="1"/>
    <col min="5381" max="5381" width="15.3984375" style="1" customWidth="1"/>
    <col min="5382" max="5382" width="9.265625" style="1" customWidth="1"/>
    <col min="5383" max="5383" width="15.86328125" style="1" customWidth="1"/>
    <col min="5384" max="5384" width="17.73046875" style="1" customWidth="1"/>
    <col min="5385" max="5385" width="15.265625" style="1" customWidth="1"/>
    <col min="5386" max="5633" width="9.1328125" style="1"/>
    <col min="5634" max="5634" width="9" style="1" bestFit="1" customWidth="1"/>
    <col min="5635" max="5635" width="66.265625" style="1" customWidth="1"/>
    <col min="5636" max="5636" width="8.73046875" style="1" customWidth="1"/>
    <col min="5637" max="5637" width="15.3984375" style="1" customWidth="1"/>
    <col min="5638" max="5638" width="9.265625" style="1" customWidth="1"/>
    <col min="5639" max="5639" width="15.86328125" style="1" customWidth="1"/>
    <col min="5640" max="5640" width="17.73046875" style="1" customWidth="1"/>
    <col min="5641" max="5641" width="15.265625" style="1" customWidth="1"/>
    <col min="5642" max="5889" width="9.1328125" style="1"/>
    <col min="5890" max="5890" width="9" style="1" bestFit="1" customWidth="1"/>
    <col min="5891" max="5891" width="66.265625" style="1" customWidth="1"/>
    <col min="5892" max="5892" width="8.73046875" style="1" customWidth="1"/>
    <col min="5893" max="5893" width="15.3984375" style="1" customWidth="1"/>
    <col min="5894" max="5894" width="9.265625" style="1" customWidth="1"/>
    <col min="5895" max="5895" width="15.86328125" style="1" customWidth="1"/>
    <col min="5896" max="5896" width="17.73046875" style="1" customWidth="1"/>
    <col min="5897" max="5897" width="15.265625" style="1" customWidth="1"/>
    <col min="5898" max="6145" width="9.1328125" style="1"/>
    <col min="6146" max="6146" width="9" style="1" bestFit="1" customWidth="1"/>
    <col min="6147" max="6147" width="66.265625" style="1" customWidth="1"/>
    <col min="6148" max="6148" width="8.73046875" style="1" customWidth="1"/>
    <col min="6149" max="6149" width="15.3984375" style="1" customWidth="1"/>
    <col min="6150" max="6150" width="9.265625" style="1" customWidth="1"/>
    <col min="6151" max="6151" width="15.86328125" style="1" customWidth="1"/>
    <col min="6152" max="6152" width="17.73046875" style="1" customWidth="1"/>
    <col min="6153" max="6153" width="15.265625" style="1" customWidth="1"/>
    <col min="6154" max="6401" width="9.1328125" style="1"/>
    <col min="6402" max="6402" width="9" style="1" bestFit="1" customWidth="1"/>
    <col min="6403" max="6403" width="66.265625" style="1" customWidth="1"/>
    <col min="6404" max="6404" width="8.73046875" style="1" customWidth="1"/>
    <col min="6405" max="6405" width="15.3984375" style="1" customWidth="1"/>
    <col min="6406" max="6406" width="9.265625" style="1" customWidth="1"/>
    <col min="6407" max="6407" width="15.86328125" style="1" customWidth="1"/>
    <col min="6408" max="6408" width="17.73046875" style="1" customWidth="1"/>
    <col min="6409" max="6409" width="15.265625" style="1" customWidth="1"/>
    <col min="6410" max="6657" width="9.1328125" style="1"/>
    <col min="6658" max="6658" width="9" style="1" bestFit="1" customWidth="1"/>
    <col min="6659" max="6659" width="66.265625" style="1" customWidth="1"/>
    <col min="6660" max="6660" width="8.73046875" style="1" customWidth="1"/>
    <col min="6661" max="6661" width="15.3984375" style="1" customWidth="1"/>
    <col min="6662" max="6662" width="9.265625" style="1" customWidth="1"/>
    <col min="6663" max="6663" width="15.86328125" style="1" customWidth="1"/>
    <col min="6664" max="6664" width="17.73046875" style="1" customWidth="1"/>
    <col min="6665" max="6665" width="15.265625" style="1" customWidth="1"/>
    <col min="6666" max="6913" width="9.1328125" style="1"/>
    <col min="6914" max="6914" width="9" style="1" bestFit="1" customWidth="1"/>
    <col min="6915" max="6915" width="66.265625" style="1" customWidth="1"/>
    <col min="6916" max="6916" width="8.73046875" style="1" customWidth="1"/>
    <col min="6917" max="6917" width="15.3984375" style="1" customWidth="1"/>
    <col min="6918" max="6918" width="9.265625" style="1" customWidth="1"/>
    <col min="6919" max="6919" width="15.86328125" style="1" customWidth="1"/>
    <col min="6920" max="6920" width="17.73046875" style="1" customWidth="1"/>
    <col min="6921" max="6921" width="15.265625" style="1" customWidth="1"/>
    <col min="6922" max="7169" width="9.1328125" style="1"/>
    <col min="7170" max="7170" width="9" style="1" bestFit="1" customWidth="1"/>
    <col min="7171" max="7171" width="66.265625" style="1" customWidth="1"/>
    <col min="7172" max="7172" width="8.73046875" style="1" customWidth="1"/>
    <col min="7173" max="7173" width="15.3984375" style="1" customWidth="1"/>
    <col min="7174" max="7174" width="9.265625" style="1" customWidth="1"/>
    <col min="7175" max="7175" width="15.86328125" style="1" customWidth="1"/>
    <col min="7176" max="7176" width="17.73046875" style="1" customWidth="1"/>
    <col min="7177" max="7177" width="15.265625" style="1" customWidth="1"/>
    <col min="7178" max="7425" width="9.1328125" style="1"/>
    <col min="7426" max="7426" width="9" style="1" bestFit="1" customWidth="1"/>
    <col min="7427" max="7427" width="66.265625" style="1" customWidth="1"/>
    <col min="7428" max="7428" width="8.73046875" style="1" customWidth="1"/>
    <col min="7429" max="7429" width="15.3984375" style="1" customWidth="1"/>
    <col min="7430" max="7430" width="9.265625" style="1" customWidth="1"/>
    <col min="7431" max="7431" width="15.86328125" style="1" customWidth="1"/>
    <col min="7432" max="7432" width="17.73046875" style="1" customWidth="1"/>
    <col min="7433" max="7433" width="15.265625" style="1" customWidth="1"/>
    <col min="7434" max="7681" width="9.1328125" style="1"/>
    <col min="7682" max="7682" width="9" style="1" bestFit="1" customWidth="1"/>
    <col min="7683" max="7683" width="66.265625" style="1" customWidth="1"/>
    <col min="7684" max="7684" width="8.73046875" style="1" customWidth="1"/>
    <col min="7685" max="7685" width="15.3984375" style="1" customWidth="1"/>
    <col min="7686" max="7686" width="9.265625" style="1" customWidth="1"/>
    <col min="7687" max="7687" width="15.86328125" style="1" customWidth="1"/>
    <col min="7688" max="7688" width="17.73046875" style="1" customWidth="1"/>
    <col min="7689" max="7689" width="15.265625" style="1" customWidth="1"/>
    <col min="7690" max="7937" width="9.1328125" style="1"/>
    <col min="7938" max="7938" width="9" style="1" bestFit="1" customWidth="1"/>
    <col min="7939" max="7939" width="66.265625" style="1" customWidth="1"/>
    <col min="7940" max="7940" width="8.73046875" style="1" customWidth="1"/>
    <col min="7941" max="7941" width="15.3984375" style="1" customWidth="1"/>
    <col min="7942" max="7942" width="9.265625" style="1" customWidth="1"/>
    <col min="7943" max="7943" width="15.86328125" style="1" customWidth="1"/>
    <col min="7944" max="7944" width="17.73046875" style="1" customWidth="1"/>
    <col min="7945" max="7945" width="15.265625" style="1" customWidth="1"/>
    <col min="7946" max="8193" width="9.1328125" style="1"/>
    <col min="8194" max="8194" width="9" style="1" bestFit="1" customWidth="1"/>
    <col min="8195" max="8195" width="66.265625" style="1" customWidth="1"/>
    <col min="8196" max="8196" width="8.73046875" style="1" customWidth="1"/>
    <col min="8197" max="8197" width="15.3984375" style="1" customWidth="1"/>
    <col min="8198" max="8198" width="9.265625" style="1" customWidth="1"/>
    <col min="8199" max="8199" width="15.86328125" style="1" customWidth="1"/>
    <col min="8200" max="8200" width="17.73046875" style="1" customWidth="1"/>
    <col min="8201" max="8201" width="15.265625" style="1" customWidth="1"/>
    <col min="8202" max="8449" width="9.1328125" style="1"/>
    <col min="8450" max="8450" width="9" style="1" bestFit="1" customWidth="1"/>
    <col min="8451" max="8451" width="66.265625" style="1" customWidth="1"/>
    <col min="8452" max="8452" width="8.73046875" style="1" customWidth="1"/>
    <col min="8453" max="8453" width="15.3984375" style="1" customWidth="1"/>
    <col min="8454" max="8454" width="9.265625" style="1" customWidth="1"/>
    <col min="8455" max="8455" width="15.86328125" style="1" customWidth="1"/>
    <col min="8456" max="8456" width="17.73046875" style="1" customWidth="1"/>
    <col min="8457" max="8457" width="15.265625" style="1" customWidth="1"/>
    <col min="8458" max="8705" width="9.1328125" style="1"/>
    <col min="8706" max="8706" width="9" style="1" bestFit="1" customWidth="1"/>
    <col min="8707" max="8707" width="66.265625" style="1" customWidth="1"/>
    <col min="8708" max="8708" width="8.73046875" style="1" customWidth="1"/>
    <col min="8709" max="8709" width="15.3984375" style="1" customWidth="1"/>
    <col min="8710" max="8710" width="9.265625" style="1" customWidth="1"/>
    <col min="8711" max="8711" width="15.86328125" style="1" customWidth="1"/>
    <col min="8712" max="8712" width="17.73046875" style="1" customWidth="1"/>
    <col min="8713" max="8713" width="15.265625" style="1" customWidth="1"/>
    <col min="8714" max="8961" width="9.1328125" style="1"/>
    <col min="8962" max="8962" width="9" style="1" bestFit="1" customWidth="1"/>
    <col min="8963" max="8963" width="66.265625" style="1" customWidth="1"/>
    <col min="8964" max="8964" width="8.73046875" style="1" customWidth="1"/>
    <col min="8965" max="8965" width="15.3984375" style="1" customWidth="1"/>
    <col min="8966" max="8966" width="9.265625" style="1" customWidth="1"/>
    <col min="8967" max="8967" width="15.86328125" style="1" customWidth="1"/>
    <col min="8968" max="8968" width="17.73046875" style="1" customWidth="1"/>
    <col min="8969" max="8969" width="15.265625" style="1" customWidth="1"/>
    <col min="8970" max="9217" width="9.1328125" style="1"/>
    <col min="9218" max="9218" width="9" style="1" bestFit="1" customWidth="1"/>
    <col min="9219" max="9219" width="66.265625" style="1" customWidth="1"/>
    <col min="9220" max="9220" width="8.73046875" style="1" customWidth="1"/>
    <col min="9221" max="9221" width="15.3984375" style="1" customWidth="1"/>
    <col min="9222" max="9222" width="9.265625" style="1" customWidth="1"/>
    <col min="9223" max="9223" width="15.86328125" style="1" customWidth="1"/>
    <col min="9224" max="9224" width="17.73046875" style="1" customWidth="1"/>
    <col min="9225" max="9225" width="15.265625" style="1" customWidth="1"/>
    <col min="9226" max="9473" width="9.1328125" style="1"/>
    <col min="9474" max="9474" width="9" style="1" bestFit="1" customWidth="1"/>
    <col min="9475" max="9475" width="66.265625" style="1" customWidth="1"/>
    <col min="9476" max="9476" width="8.73046875" style="1" customWidth="1"/>
    <col min="9477" max="9477" width="15.3984375" style="1" customWidth="1"/>
    <col min="9478" max="9478" width="9.265625" style="1" customWidth="1"/>
    <col min="9479" max="9479" width="15.86328125" style="1" customWidth="1"/>
    <col min="9480" max="9480" width="17.73046875" style="1" customWidth="1"/>
    <col min="9481" max="9481" width="15.265625" style="1" customWidth="1"/>
    <col min="9482" max="9729" width="9.1328125" style="1"/>
    <col min="9730" max="9730" width="9" style="1" bestFit="1" customWidth="1"/>
    <col min="9731" max="9731" width="66.265625" style="1" customWidth="1"/>
    <col min="9732" max="9732" width="8.73046875" style="1" customWidth="1"/>
    <col min="9733" max="9733" width="15.3984375" style="1" customWidth="1"/>
    <col min="9734" max="9734" width="9.265625" style="1" customWidth="1"/>
    <col min="9735" max="9735" width="15.86328125" style="1" customWidth="1"/>
    <col min="9736" max="9736" width="17.73046875" style="1" customWidth="1"/>
    <col min="9737" max="9737" width="15.265625" style="1" customWidth="1"/>
    <col min="9738" max="9985" width="9.1328125" style="1"/>
    <col min="9986" max="9986" width="9" style="1" bestFit="1" customWidth="1"/>
    <col min="9987" max="9987" width="66.265625" style="1" customWidth="1"/>
    <col min="9988" max="9988" width="8.73046875" style="1" customWidth="1"/>
    <col min="9989" max="9989" width="15.3984375" style="1" customWidth="1"/>
    <col min="9990" max="9990" width="9.265625" style="1" customWidth="1"/>
    <col min="9991" max="9991" width="15.86328125" style="1" customWidth="1"/>
    <col min="9992" max="9992" width="17.73046875" style="1" customWidth="1"/>
    <col min="9993" max="9993" width="15.265625" style="1" customWidth="1"/>
    <col min="9994" max="10241" width="9.1328125" style="1"/>
    <col min="10242" max="10242" width="9" style="1" bestFit="1" customWidth="1"/>
    <col min="10243" max="10243" width="66.265625" style="1" customWidth="1"/>
    <col min="10244" max="10244" width="8.73046875" style="1" customWidth="1"/>
    <col min="10245" max="10245" width="15.3984375" style="1" customWidth="1"/>
    <col min="10246" max="10246" width="9.265625" style="1" customWidth="1"/>
    <col min="10247" max="10247" width="15.86328125" style="1" customWidth="1"/>
    <col min="10248" max="10248" width="17.73046875" style="1" customWidth="1"/>
    <col min="10249" max="10249" width="15.265625" style="1" customWidth="1"/>
    <col min="10250" max="10497" width="9.1328125" style="1"/>
    <col min="10498" max="10498" width="9" style="1" bestFit="1" customWidth="1"/>
    <col min="10499" max="10499" width="66.265625" style="1" customWidth="1"/>
    <col min="10500" max="10500" width="8.73046875" style="1" customWidth="1"/>
    <col min="10501" max="10501" width="15.3984375" style="1" customWidth="1"/>
    <col min="10502" max="10502" width="9.265625" style="1" customWidth="1"/>
    <col min="10503" max="10503" width="15.86328125" style="1" customWidth="1"/>
    <col min="10504" max="10504" width="17.73046875" style="1" customWidth="1"/>
    <col min="10505" max="10505" width="15.265625" style="1" customWidth="1"/>
    <col min="10506" max="10753" width="9.1328125" style="1"/>
    <col min="10754" max="10754" width="9" style="1" bestFit="1" customWidth="1"/>
    <col min="10755" max="10755" width="66.265625" style="1" customWidth="1"/>
    <col min="10756" max="10756" width="8.73046875" style="1" customWidth="1"/>
    <col min="10757" max="10757" width="15.3984375" style="1" customWidth="1"/>
    <col min="10758" max="10758" width="9.265625" style="1" customWidth="1"/>
    <col min="10759" max="10759" width="15.86328125" style="1" customWidth="1"/>
    <col min="10760" max="10760" width="17.73046875" style="1" customWidth="1"/>
    <col min="10761" max="10761" width="15.265625" style="1" customWidth="1"/>
    <col min="10762" max="11009" width="9.1328125" style="1"/>
    <col min="11010" max="11010" width="9" style="1" bestFit="1" customWidth="1"/>
    <col min="11011" max="11011" width="66.265625" style="1" customWidth="1"/>
    <col min="11012" max="11012" width="8.73046875" style="1" customWidth="1"/>
    <col min="11013" max="11013" width="15.3984375" style="1" customWidth="1"/>
    <col min="11014" max="11014" width="9.265625" style="1" customWidth="1"/>
    <col min="11015" max="11015" width="15.86328125" style="1" customWidth="1"/>
    <col min="11016" max="11016" width="17.73046875" style="1" customWidth="1"/>
    <col min="11017" max="11017" width="15.265625" style="1" customWidth="1"/>
    <col min="11018" max="11265" width="9.1328125" style="1"/>
    <col min="11266" max="11266" width="9" style="1" bestFit="1" customWidth="1"/>
    <col min="11267" max="11267" width="66.265625" style="1" customWidth="1"/>
    <col min="11268" max="11268" width="8.73046875" style="1" customWidth="1"/>
    <col min="11269" max="11269" width="15.3984375" style="1" customWidth="1"/>
    <col min="11270" max="11270" width="9.265625" style="1" customWidth="1"/>
    <col min="11271" max="11271" width="15.86328125" style="1" customWidth="1"/>
    <col min="11272" max="11272" width="17.73046875" style="1" customWidth="1"/>
    <col min="11273" max="11273" width="15.265625" style="1" customWidth="1"/>
    <col min="11274" max="11521" width="9.1328125" style="1"/>
    <col min="11522" max="11522" width="9" style="1" bestFit="1" customWidth="1"/>
    <col min="11523" max="11523" width="66.265625" style="1" customWidth="1"/>
    <col min="11524" max="11524" width="8.73046875" style="1" customWidth="1"/>
    <col min="11525" max="11525" width="15.3984375" style="1" customWidth="1"/>
    <col min="11526" max="11526" width="9.265625" style="1" customWidth="1"/>
    <col min="11527" max="11527" width="15.86328125" style="1" customWidth="1"/>
    <col min="11528" max="11528" width="17.73046875" style="1" customWidth="1"/>
    <col min="11529" max="11529" width="15.265625" style="1" customWidth="1"/>
    <col min="11530" max="11777" width="9.1328125" style="1"/>
    <col min="11778" max="11778" width="9" style="1" bestFit="1" customWidth="1"/>
    <col min="11779" max="11779" width="66.265625" style="1" customWidth="1"/>
    <col min="11780" max="11780" width="8.73046875" style="1" customWidth="1"/>
    <col min="11781" max="11781" width="15.3984375" style="1" customWidth="1"/>
    <col min="11782" max="11782" width="9.265625" style="1" customWidth="1"/>
    <col min="11783" max="11783" width="15.86328125" style="1" customWidth="1"/>
    <col min="11784" max="11784" width="17.73046875" style="1" customWidth="1"/>
    <col min="11785" max="11785" width="15.265625" style="1" customWidth="1"/>
    <col min="11786" max="12033" width="9.1328125" style="1"/>
    <col min="12034" max="12034" width="9" style="1" bestFit="1" customWidth="1"/>
    <col min="12035" max="12035" width="66.265625" style="1" customWidth="1"/>
    <col min="12036" max="12036" width="8.73046875" style="1" customWidth="1"/>
    <col min="12037" max="12037" width="15.3984375" style="1" customWidth="1"/>
    <col min="12038" max="12038" width="9.265625" style="1" customWidth="1"/>
    <col min="12039" max="12039" width="15.86328125" style="1" customWidth="1"/>
    <col min="12040" max="12040" width="17.73046875" style="1" customWidth="1"/>
    <col min="12041" max="12041" width="15.265625" style="1" customWidth="1"/>
    <col min="12042" max="12289" width="9.1328125" style="1"/>
    <col min="12290" max="12290" width="9" style="1" bestFit="1" customWidth="1"/>
    <col min="12291" max="12291" width="66.265625" style="1" customWidth="1"/>
    <col min="12292" max="12292" width="8.73046875" style="1" customWidth="1"/>
    <col min="12293" max="12293" width="15.3984375" style="1" customWidth="1"/>
    <col min="12294" max="12294" width="9.265625" style="1" customWidth="1"/>
    <col min="12295" max="12295" width="15.86328125" style="1" customWidth="1"/>
    <col min="12296" max="12296" width="17.73046875" style="1" customWidth="1"/>
    <col min="12297" max="12297" width="15.265625" style="1" customWidth="1"/>
    <col min="12298" max="12545" width="9.1328125" style="1"/>
    <col min="12546" max="12546" width="9" style="1" bestFit="1" customWidth="1"/>
    <col min="12547" max="12547" width="66.265625" style="1" customWidth="1"/>
    <col min="12548" max="12548" width="8.73046875" style="1" customWidth="1"/>
    <col min="12549" max="12549" width="15.3984375" style="1" customWidth="1"/>
    <col min="12550" max="12550" width="9.265625" style="1" customWidth="1"/>
    <col min="12551" max="12551" width="15.86328125" style="1" customWidth="1"/>
    <col min="12552" max="12552" width="17.73046875" style="1" customWidth="1"/>
    <col min="12553" max="12553" width="15.265625" style="1" customWidth="1"/>
    <col min="12554" max="12801" width="9.1328125" style="1"/>
    <col min="12802" max="12802" width="9" style="1" bestFit="1" customWidth="1"/>
    <col min="12803" max="12803" width="66.265625" style="1" customWidth="1"/>
    <col min="12804" max="12804" width="8.73046875" style="1" customWidth="1"/>
    <col min="12805" max="12805" width="15.3984375" style="1" customWidth="1"/>
    <col min="12806" max="12806" width="9.265625" style="1" customWidth="1"/>
    <col min="12807" max="12807" width="15.86328125" style="1" customWidth="1"/>
    <col min="12808" max="12808" width="17.73046875" style="1" customWidth="1"/>
    <col min="12809" max="12809" width="15.265625" style="1" customWidth="1"/>
    <col min="12810" max="13057" width="9.1328125" style="1"/>
    <col min="13058" max="13058" width="9" style="1" bestFit="1" customWidth="1"/>
    <col min="13059" max="13059" width="66.265625" style="1" customWidth="1"/>
    <col min="13060" max="13060" width="8.73046875" style="1" customWidth="1"/>
    <col min="13061" max="13061" width="15.3984375" style="1" customWidth="1"/>
    <col min="13062" max="13062" width="9.265625" style="1" customWidth="1"/>
    <col min="13063" max="13063" width="15.86328125" style="1" customWidth="1"/>
    <col min="13064" max="13064" width="17.73046875" style="1" customWidth="1"/>
    <col min="13065" max="13065" width="15.265625" style="1" customWidth="1"/>
    <col min="13066" max="13313" width="9.1328125" style="1"/>
    <col min="13314" max="13314" width="9" style="1" bestFit="1" customWidth="1"/>
    <col min="13315" max="13315" width="66.265625" style="1" customWidth="1"/>
    <col min="13316" max="13316" width="8.73046875" style="1" customWidth="1"/>
    <col min="13317" max="13317" width="15.3984375" style="1" customWidth="1"/>
    <col min="13318" max="13318" width="9.265625" style="1" customWidth="1"/>
    <col min="13319" max="13319" width="15.86328125" style="1" customWidth="1"/>
    <col min="13320" max="13320" width="17.73046875" style="1" customWidth="1"/>
    <col min="13321" max="13321" width="15.265625" style="1" customWidth="1"/>
    <col min="13322" max="13569" width="9.1328125" style="1"/>
    <col min="13570" max="13570" width="9" style="1" bestFit="1" customWidth="1"/>
    <col min="13571" max="13571" width="66.265625" style="1" customWidth="1"/>
    <col min="13572" max="13572" width="8.73046875" style="1" customWidth="1"/>
    <col min="13573" max="13573" width="15.3984375" style="1" customWidth="1"/>
    <col min="13574" max="13574" width="9.265625" style="1" customWidth="1"/>
    <col min="13575" max="13575" width="15.86328125" style="1" customWidth="1"/>
    <col min="13576" max="13576" width="17.73046875" style="1" customWidth="1"/>
    <col min="13577" max="13577" width="15.265625" style="1" customWidth="1"/>
    <col min="13578" max="13825" width="9.1328125" style="1"/>
    <col min="13826" max="13826" width="9" style="1" bestFit="1" customWidth="1"/>
    <col min="13827" max="13827" width="66.265625" style="1" customWidth="1"/>
    <col min="13828" max="13828" width="8.73046875" style="1" customWidth="1"/>
    <col min="13829" max="13829" width="15.3984375" style="1" customWidth="1"/>
    <col min="13830" max="13830" width="9.265625" style="1" customWidth="1"/>
    <col min="13831" max="13831" width="15.86328125" style="1" customWidth="1"/>
    <col min="13832" max="13832" width="17.73046875" style="1" customWidth="1"/>
    <col min="13833" max="13833" width="15.265625" style="1" customWidth="1"/>
    <col min="13834" max="14081" width="9.1328125" style="1"/>
    <col min="14082" max="14082" width="9" style="1" bestFit="1" customWidth="1"/>
    <col min="14083" max="14083" width="66.265625" style="1" customWidth="1"/>
    <col min="14084" max="14084" width="8.73046875" style="1" customWidth="1"/>
    <col min="14085" max="14085" width="15.3984375" style="1" customWidth="1"/>
    <col min="14086" max="14086" width="9.265625" style="1" customWidth="1"/>
    <col min="14087" max="14087" width="15.86328125" style="1" customWidth="1"/>
    <col min="14088" max="14088" width="17.73046875" style="1" customWidth="1"/>
    <col min="14089" max="14089" width="15.265625" style="1" customWidth="1"/>
    <col min="14090" max="14337" width="9.1328125" style="1"/>
    <col min="14338" max="14338" width="9" style="1" bestFit="1" customWidth="1"/>
    <col min="14339" max="14339" width="66.265625" style="1" customWidth="1"/>
    <col min="14340" max="14340" width="8.73046875" style="1" customWidth="1"/>
    <col min="14341" max="14341" width="15.3984375" style="1" customWidth="1"/>
    <col min="14342" max="14342" width="9.265625" style="1" customWidth="1"/>
    <col min="14343" max="14343" width="15.86328125" style="1" customWidth="1"/>
    <col min="14344" max="14344" width="17.73046875" style="1" customWidth="1"/>
    <col min="14345" max="14345" width="15.265625" style="1" customWidth="1"/>
    <col min="14346" max="14593" width="9.1328125" style="1"/>
    <col min="14594" max="14594" width="9" style="1" bestFit="1" customWidth="1"/>
    <col min="14595" max="14595" width="66.265625" style="1" customWidth="1"/>
    <col min="14596" max="14596" width="8.73046875" style="1" customWidth="1"/>
    <col min="14597" max="14597" width="15.3984375" style="1" customWidth="1"/>
    <col min="14598" max="14598" width="9.265625" style="1" customWidth="1"/>
    <col min="14599" max="14599" width="15.86328125" style="1" customWidth="1"/>
    <col min="14600" max="14600" width="17.73046875" style="1" customWidth="1"/>
    <col min="14601" max="14601" width="15.265625" style="1" customWidth="1"/>
    <col min="14602" max="14849" width="9.1328125" style="1"/>
    <col min="14850" max="14850" width="9" style="1" bestFit="1" customWidth="1"/>
    <col min="14851" max="14851" width="66.265625" style="1" customWidth="1"/>
    <col min="14852" max="14852" width="8.73046875" style="1" customWidth="1"/>
    <col min="14853" max="14853" width="15.3984375" style="1" customWidth="1"/>
    <col min="14854" max="14854" width="9.265625" style="1" customWidth="1"/>
    <col min="14855" max="14855" width="15.86328125" style="1" customWidth="1"/>
    <col min="14856" max="14856" width="17.73046875" style="1" customWidth="1"/>
    <col min="14857" max="14857" width="15.265625" style="1" customWidth="1"/>
    <col min="14858" max="15105" width="9.1328125" style="1"/>
    <col min="15106" max="15106" width="9" style="1" bestFit="1" customWidth="1"/>
    <col min="15107" max="15107" width="66.265625" style="1" customWidth="1"/>
    <col min="15108" max="15108" width="8.73046875" style="1" customWidth="1"/>
    <col min="15109" max="15109" width="15.3984375" style="1" customWidth="1"/>
    <col min="15110" max="15110" width="9.265625" style="1" customWidth="1"/>
    <col min="15111" max="15111" width="15.86328125" style="1" customWidth="1"/>
    <col min="15112" max="15112" width="17.73046875" style="1" customWidth="1"/>
    <col min="15113" max="15113" width="15.265625" style="1" customWidth="1"/>
    <col min="15114" max="15361" width="9.1328125" style="1"/>
    <col min="15362" max="15362" width="9" style="1" bestFit="1" customWidth="1"/>
    <col min="15363" max="15363" width="66.265625" style="1" customWidth="1"/>
    <col min="15364" max="15364" width="8.73046875" style="1" customWidth="1"/>
    <col min="15365" max="15365" width="15.3984375" style="1" customWidth="1"/>
    <col min="15366" max="15366" width="9.265625" style="1" customWidth="1"/>
    <col min="15367" max="15367" width="15.86328125" style="1" customWidth="1"/>
    <col min="15368" max="15368" width="17.73046875" style="1" customWidth="1"/>
    <col min="15369" max="15369" width="15.265625" style="1" customWidth="1"/>
    <col min="15370" max="15617" width="9.1328125" style="1"/>
    <col min="15618" max="15618" width="9" style="1" bestFit="1" customWidth="1"/>
    <col min="15619" max="15619" width="66.265625" style="1" customWidth="1"/>
    <col min="15620" max="15620" width="8.73046875" style="1" customWidth="1"/>
    <col min="15621" max="15621" width="15.3984375" style="1" customWidth="1"/>
    <col min="15622" max="15622" width="9.265625" style="1" customWidth="1"/>
    <col min="15623" max="15623" width="15.86328125" style="1" customWidth="1"/>
    <col min="15624" max="15624" width="17.73046875" style="1" customWidth="1"/>
    <col min="15625" max="15625" width="15.265625" style="1" customWidth="1"/>
    <col min="15626" max="15873" width="9.1328125" style="1"/>
    <col min="15874" max="15874" width="9" style="1" bestFit="1" customWidth="1"/>
    <col min="15875" max="15875" width="66.265625" style="1" customWidth="1"/>
    <col min="15876" max="15876" width="8.73046875" style="1" customWidth="1"/>
    <col min="15877" max="15877" width="15.3984375" style="1" customWidth="1"/>
    <col min="15878" max="15878" width="9.265625" style="1" customWidth="1"/>
    <col min="15879" max="15879" width="15.86328125" style="1" customWidth="1"/>
    <col min="15880" max="15880" width="17.73046875" style="1" customWidth="1"/>
    <col min="15881" max="15881" width="15.265625" style="1" customWidth="1"/>
    <col min="15882" max="16129" width="9.1328125" style="1"/>
    <col min="16130" max="16130" width="9" style="1" bestFit="1" customWidth="1"/>
    <col min="16131" max="16131" width="66.265625" style="1" customWidth="1"/>
    <col min="16132" max="16132" width="8.73046875" style="1" customWidth="1"/>
    <col min="16133" max="16133" width="15.3984375" style="1" customWidth="1"/>
    <col min="16134" max="16134" width="9.265625" style="1" customWidth="1"/>
    <col min="16135" max="16135" width="15.86328125" style="1" customWidth="1"/>
    <col min="16136" max="16136" width="17.73046875" style="1" customWidth="1"/>
    <col min="16137" max="16137" width="15.265625" style="1" customWidth="1"/>
    <col min="16138" max="16384" width="9.1328125" style="1"/>
  </cols>
  <sheetData>
    <row r="1" spans="1:12" ht="83.45" customHeight="1" x14ac:dyDescent="0.45">
      <c r="A1" s="115" t="s">
        <v>460</v>
      </c>
      <c r="B1" s="115"/>
      <c r="C1" s="115"/>
      <c r="D1" s="115"/>
      <c r="E1" s="115"/>
      <c r="F1" s="116" t="s">
        <v>0</v>
      </c>
      <c r="G1" s="116"/>
      <c r="H1" s="116"/>
      <c r="I1" s="104"/>
      <c r="J1" s="112" t="s">
        <v>458</v>
      </c>
    </row>
    <row r="2" spans="1:12" s="8" customFormat="1" ht="48" customHeight="1" thickBot="1" x14ac:dyDescent="0.5">
      <c r="A2" s="2"/>
      <c r="B2" s="3" t="s">
        <v>1</v>
      </c>
      <c r="C2" s="3"/>
      <c r="D2" s="4" t="s">
        <v>2</v>
      </c>
      <c r="E2" s="5"/>
      <c r="F2" s="6" t="s">
        <v>3</v>
      </c>
      <c r="G2" s="6" t="s">
        <v>4</v>
      </c>
      <c r="H2" s="7" t="s">
        <v>5</v>
      </c>
      <c r="I2" s="7" t="s">
        <v>459</v>
      </c>
      <c r="J2" s="112"/>
    </row>
    <row r="3" spans="1:12" s="15" customFormat="1" ht="39.6" customHeight="1" x14ac:dyDescent="0.45">
      <c r="A3" s="9" t="s">
        <v>6</v>
      </c>
      <c r="B3" s="10" t="s">
        <v>7</v>
      </c>
      <c r="C3" s="11" t="s">
        <v>8</v>
      </c>
      <c r="D3" s="12" t="s">
        <v>9</v>
      </c>
      <c r="E3" s="105" t="s">
        <v>10</v>
      </c>
      <c r="F3" s="13"/>
      <c r="G3" s="13"/>
      <c r="H3" s="14"/>
      <c r="I3" s="14"/>
    </row>
    <row r="4" spans="1:12" x14ac:dyDescent="0.45">
      <c r="A4" s="113" t="s">
        <v>11</v>
      </c>
      <c r="B4" s="114"/>
      <c r="C4" s="16"/>
      <c r="D4" s="17"/>
      <c r="E4" s="18"/>
    </row>
    <row r="5" spans="1:12" x14ac:dyDescent="0.45">
      <c r="A5" s="20">
        <v>1</v>
      </c>
      <c r="B5" s="21" t="s">
        <v>12</v>
      </c>
      <c r="C5" s="22" t="s">
        <v>13</v>
      </c>
      <c r="D5" s="23">
        <v>360</v>
      </c>
      <c r="E5" s="24"/>
      <c r="F5" s="19">
        <f>IF($E$277&gt;=25000, D5*E5*0.95, 0)</f>
        <v>0</v>
      </c>
      <c r="G5" s="19">
        <f>IF($E$277&gt;=50000, D5*E5*0.9, 0)</f>
        <v>0</v>
      </c>
      <c r="H5" s="19">
        <f>IF($E$277&gt;=100000, D5*E5*0.85, 0)</f>
        <v>0</v>
      </c>
      <c r="I5" s="19">
        <f>IF($E$277&gt;=200000, D5*E5*0.8, 0)</f>
        <v>0</v>
      </c>
      <c r="J5" s="1">
        <f>D5*1.3</f>
        <v>468</v>
      </c>
    </row>
    <row r="6" spans="1:12" x14ac:dyDescent="0.45">
      <c r="A6" s="113" t="s">
        <v>467</v>
      </c>
      <c r="B6" s="114"/>
      <c r="C6" s="16"/>
      <c r="D6" s="17"/>
      <c r="E6" s="18"/>
      <c r="F6" s="25"/>
    </row>
    <row r="7" spans="1:12" x14ac:dyDescent="0.4">
      <c r="A7" s="20">
        <v>1</v>
      </c>
      <c r="B7" s="26" t="s">
        <v>14</v>
      </c>
      <c r="C7" s="21" t="s">
        <v>15</v>
      </c>
      <c r="D7" s="27">
        <v>300</v>
      </c>
      <c r="E7" s="24"/>
      <c r="F7" s="19">
        <f t="shared" ref="F7:F23" si="0">IF($E$277&gt;=25000, D7*E7*0.95, 0)</f>
        <v>0</v>
      </c>
      <c r="G7" s="19">
        <f t="shared" ref="G7:G23" si="1">IF($E$277&gt;=50000, D7*E7*0.9, 0)</f>
        <v>0</v>
      </c>
      <c r="H7" s="19">
        <f t="shared" ref="H7:H23" si="2">IF($E$277&gt;=100000, D7*E7*0.85, 0)</f>
        <v>0</v>
      </c>
      <c r="I7" s="19">
        <f t="shared" ref="I7:I23" si="3">IF($E$277&gt;=200000, D7*E7*0.8, 0)</f>
        <v>0</v>
      </c>
      <c r="J7" s="1">
        <v>400</v>
      </c>
      <c r="L7" s="103"/>
    </row>
    <row r="8" spans="1:12" x14ac:dyDescent="0.4">
      <c r="A8" s="20">
        <v>2</v>
      </c>
      <c r="B8" s="107" t="s">
        <v>505</v>
      </c>
      <c r="C8" s="21" t="s">
        <v>506</v>
      </c>
      <c r="D8" s="27">
        <v>500</v>
      </c>
      <c r="E8" s="24"/>
      <c r="F8" s="19">
        <f t="shared" si="0"/>
        <v>0</v>
      </c>
      <c r="G8" s="19">
        <f t="shared" si="1"/>
        <v>0</v>
      </c>
      <c r="H8" s="19">
        <f t="shared" si="2"/>
        <v>0</v>
      </c>
      <c r="I8" s="19">
        <f t="shared" si="3"/>
        <v>0</v>
      </c>
      <c r="J8" s="1">
        <v>650</v>
      </c>
      <c r="L8" s="103"/>
    </row>
    <row r="9" spans="1:12" x14ac:dyDescent="0.4">
      <c r="A9" s="20">
        <v>3</v>
      </c>
      <c r="B9" s="26" t="s">
        <v>461</v>
      </c>
      <c r="C9" s="21" t="s">
        <v>464</v>
      </c>
      <c r="D9" s="27">
        <v>500</v>
      </c>
      <c r="E9" s="24"/>
      <c r="F9" s="19">
        <f t="shared" si="0"/>
        <v>0</v>
      </c>
      <c r="G9" s="19">
        <f t="shared" si="1"/>
        <v>0</v>
      </c>
      <c r="H9" s="19">
        <f t="shared" si="2"/>
        <v>0</v>
      </c>
      <c r="I9" s="19">
        <f t="shared" si="3"/>
        <v>0</v>
      </c>
      <c r="J9" s="1">
        <v>650</v>
      </c>
      <c r="L9" s="103"/>
    </row>
    <row r="10" spans="1:12" x14ac:dyDescent="0.45">
      <c r="A10" s="20">
        <v>4</v>
      </c>
      <c r="B10" s="21" t="s">
        <v>16</v>
      </c>
      <c r="C10" s="21" t="s">
        <v>17</v>
      </c>
      <c r="D10" s="27">
        <v>500</v>
      </c>
      <c r="E10" s="24"/>
      <c r="F10" s="19">
        <f t="shared" si="0"/>
        <v>0</v>
      </c>
      <c r="G10" s="19">
        <f t="shared" si="1"/>
        <v>0</v>
      </c>
      <c r="H10" s="19">
        <f t="shared" si="2"/>
        <v>0</v>
      </c>
      <c r="I10" s="19">
        <f t="shared" si="3"/>
        <v>0</v>
      </c>
      <c r="J10" s="1">
        <f t="shared" ref="J10:J79" si="4">D10*1.3</f>
        <v>650</v>
      </c>
      <c r="L10" s="103"/>
    </row>
    <row r="11" spans="1:12" x14ac:dyDescent="0.45">
      <c r="A11" s="20">
        <v>5</v>
      </c>
      <c r="B11" s="21" t="s">
        <v>18</v>
      </c>
      <c r="C11" s="21" t="s">
        <v>19</v>
      </c>
      <c r="D11" s="27">
        <v>500</v>
      </c>
      <c r="E11" s="24"/>
      <c r="F11" s="19">
        <f t="shared" si="0"/>
        <v>0</v>
      </c>
      <c r="G11" s="19">
        <f t="shared" si="1"/>
        <v>0</v>
      </c>
      <c r="H11" s="19">
        <f t="shared" si="2"/>
        <v>0</v>
      </c>
      <c r="I11" s="19">
        <f t="shared" si="3"/>
        <v>0</v>
      </c>
      <c r="J11" s="1">
        <f t="shared" si="4"/>
        <v>650</v>
      </c>
      <c r="L11" s="103"/>
    </row>
    <row r="12" spans="1:12" x14ac:dyDescent="0.45">
      <c r="A12" s="20">
        <v>6</v>
      </c>
      <c r="B12" s="21" t="s">
        <v>20</v>
      </c>
      <c r="C12" s="21" t="s">
        <v>21</v>
      </c>
      <c r="D12" s="28">
        <v>500</v>
      </c>
      <c r="E12" s="24"/>
      <c r="F12" s="19">
        <f t="shared" si="0"/>
        <v>0</v>
      </c>
      <c r="G12" s="19">
        <f t="shared" si="1"/>
        <v>0</v>
      </c>
      <c r="H12" s="19">
        <f t="shared" si="2"/>
        <v>0</v>
      </c>
      <c r="I12" s="19">
        <f t="shared" si="3"/>
        <v>0</v>
      </c>
      <c r="J12" s="1">
        <f t="shared" si="4"/>
        <v>650</v>
      </c>
      <c r="L12" s="103"/>
    </row>
    <row r="13" spans="1:12" x14ac:dyDescent="0.45">
      <c r="A13" s="20">
        <v>7</v>
      </c>
      <c r="B13" s="21" t="s">
        <v>22</v>
      </c>
      <c r="C13" s="21" t="s">
        <v>23</v>
      </c>
      <c r="D13" s="27">
        <v>500</v>
      </c>
      <c r="E13" s="24"/>
      <c r="F13" s="19">
        <f t="shared" si="0"/>
        <v>0</v>
      </c>
      <c r="G13" s="19">
        <f t="shared" si="1"/>
        <v>0</v>
      </c>
      <c r="H13" s="19">
        <f t="shared" si="2"/>
        <v>0</v>
      </c>
      <c r="I13" s="19">
        <f t="shared" si="3"/>
        <v>0</v>
      </c>
      <c r="J13" s="1">
        <f t="shared" si="4"/>
        <v>650</v>
      </c>
      <c r="L13" s="103"/>
    </row>
    <row r="14" spans="1:12" x14ac:dyDescent="0.45">
      <c r="A14" s="20">
        <v>8</v>
      </c>
      <c r="B14" s="21" t="s">
        <v>462</v>
      </c>
      <c r="C14" s="21" t="s">
        <v>465</v>
      </c>
      <c r="D14" s="27">
        <v>500</v>
      </c>
      <c r="E14" s="24"/>
      <c r="F14" s="19">
        <f t="shared" si="0"/>
        <v>0</v>
      </c>
      <c r="G14" s="19">
        <f t="shared" si="1"/>
        <v>0</v>
      </c>
      <c r="H14" s="19">
        <f t="shared" si="2"/>
        <v>0</v>
      </c>
      <c r="I14" s="19">
        <f t="shared" si="3"/>
        <v>0</v>
      </c>
      <c r="J14" s="1">
        <f t="shared" si="4"/>
        <v>650</v>
      </c>
      <c r="L14" s="103"/>
    </row>
    <row r="15" spans="1:12" x14ac:dyDescent="0.45">
      <c r="A15" s="20">
        <v>9</v>
      </c>
      <c r="B15" s="21" t="s">
        <v>24</v>
      </c>
      <c r="C15" s="21" t="s">
        <v>25</v>
      </c>
      <c r="D15" s="27">
        <v>500</v>
      </c>
      <c r="E15" s="24"/>
      <c r="F15" s="19">
        <f t="shared" si="0"/>
        <v>0</v>
      </c>
      <c r="G15" s="19">
        <f t="shared" si="1"/>
        <v>0</v>
      </c>
      <c r="H15" s="19">
        <f t="shared" si="2"/>
        <v>0</v>
      </c>
      <c r="I15" s="19">
        <f t="shared" si="3"/>
        <v>0</v>
      </c>
      <c r="J15" s="1">
        <f t="shared" si="4"/>
        <v>650</v>
      </c>
      <c r="L15" s="103"/>
    </row>
    <row r="16" spans="1:12" x14ac:dyDescent="0.45">
      <c r="A16" s="20">
        <v>10</v>
      </c>
      <c r="B16" s="21" t="s">
        <v>26</v>
      </c>
      <c r="C16" s="21" t="s">
        <v>27</v>
      </c>
      <c r="D16" s="27">
        <v>500</v>
      </c>
      <c r="E16" s="24"/>
      <c r="F16" s="19">
        <f t="shared" si="0"/>
        <v>0</v>
      </c>
      <c r="G16" s="19">
        <f t="shared" si="1"/>
        <v>0</v>
      </c>
      <c r="H16" s="19">
        <f t="shared" si="2"/>
        <v>0</v>
      </c>
      <c r="I16" s="19">
        <f t="shared" si="3"/>
        <v>0</v>
      </c>
      <c r="J16" s="1">
        <f t="shared" si="4"/>
        <v>650</v>
      </c>
      <c r="L16" s="103"/>
    </row>
    <row r="17" spans="1:12" x14ac:dyDescent="0.45">
      <c r="A17" s="20">
        <v>11</v>
      </c>
      <c r="B17" s="21" t="s">
        <v>463</v>
      </c>
      <c r="C17" s="21" t="s">
        <v>466</v>
      </c>
      <c r="D17" s="27">
        <v>500</v>
      </c>
      <c r="E17" s="24"/>
      <c r="F17" s="19">
        <f t="shared" si="0"/>
        <v>0</v>
      </c>
      <c r="G17" s="19">
        <f t="shared" si="1"/>
        <v>0</v>
      </c>
      <c r="H17" s="19">
        <f t="shared" si="2"/>
        <v>0</v>
      </c>
      <c r="I17" s="19">
        <f t="shared" si="3"/>
        <v>0</v>
      </c>
      <c r="J17" s="1">
        <f t="shared" si="4"/>
        <v>650</v>
      </c>
      <c r="L17" s="103"/>
    </row>
    <row r="18" spans="1:12" x14ac:dyDescent="0.45">
      <c r="A18" s="20">
        <v>12</v>
      </c>
      <c r="B18" s="21" t="s">
        <v>28</v>
      </c>
      <c r="C18" s="21" t="s">
        <v>29</v>
      </c>
      <c r="D18" s="29">
        <v>120</v>
      </c>
      <c r="E18" s="24"/>
      <c r="F18" s="19">
        <f t="shared" si="0"/>
        <v>0</v>
      </c>
      <c r="G18" s="19">
        <f t="shared" si="1"/>
        <v>0</v>
      </c>
      <c r="H18" s="19">
        <f t="shared" si="2"/>
        <v>0</v>
      </c>
      <c r="I18" s="19">
        <f t="shared" si="3"/>
        <v>0</v>
      </c>
      <c r="J18" s="1">
        <v>150</v>
      </c>
      <c r="L18" s="103"/>
    </row>
    <row r="19" spans="1:12" x14ac:dyDescent="0.45">
      <c r="A19" s="20">
        <v>13</v>
      </c>
      <c r="B19" s="21" t="s">
        <v>30</v>
      </c>
      <c r="C19" s="21" t="s">
        <v>31</v>
      </c>
      <c r="D19" s="29">
        <v>120</v>
      </c>
      <c r="E19" s="24"/>
      <c r="F19" s="19">
        <f t="shared" si="0"/>
        <v>0</v>
      </c>
      <c r="G19" s="19">
        <f t="shared" si="1"/>
        <v>0</v>
      </c>
      <c r="H19" s="19">
        <f t="shared" si="2"/>
        <v>0</v>
      </c>
      <c r="I19" s="19">
        <f t="shared" si="3"/>
        <v>0</v>
      </c>
      <c r="J19" s="1">
        <v>150</v>
      </c>
      <c r="L19" s="103"/>
    </row>
    <row r="20" spans="1:12" x14ac:dyDescent="0.45">
      <c r="A20" s="20">
        <v>14</v>
      </c>
      <c r="B20" s="44" t="s">
        <v>522</v>
      </c>
      <c r="C20" s="44" t="s">
        <v>523</v>
      </c>
      <c r="D20" s="111">
        <v>90</v>
      </c>
      <c r="E20" s="24"/>
      <c r="F20" s="19">
        <f t="shared" si="0"/>
        <v>0</v>
      </c>
      <c r="G20" s="19">
        <f t="shared" si="1"/>
        <v>0</v>
      </c>
      <c r="H20" s="19">
        <f t="shared" si="2"/>
        <v>0</v>
      </c>
      <c r="I20" s="19">
        <f t="shared" si="3"/>
        <v>0</v>
      </c>
      <c r="L20" s="103"/>
    </row>
    <row r="21" spans="1:12" x14ac:dyDescent="0.45">
      <c r="A21" s="20">
        <v>15</v>
      </c>
      <c r="B21" s="44" t="s">
        <v>524</v>
      </c>
      <c r="C21" s="44" t="s">
        <v>525</v>
      </c>
      <c r="D21" s="111">
        <v>60</v>
      </c>
      <c r="E21" s="24"/>
      <c r="F21" s="19">
        <f t="shared" si="0"/>
        <v>0</v>
      </c>
      <c r="G21" s="19">
        <f t="shared" si="1"/>
        <v>0</v>
      </c>
      <c r="H21" s="19">
        <f t="shared" si="2"/>
        <v>0</v>
      </c>
      <c r="I21" s="19">
        <f t="shared" si="3"/>
        <v>0</v>
      </c>
      <c r="L21" s="103"/>
    </row>
    <row r="22" spans="1:12" x14ac:dyDescent="0.45">
      <c r="A22" s="20">
        <v>16</v>
      </c>
      <c r="B22" s="44" t="s">
        <v>526</v>
      </c>
      <c r="C22" s="44" t="s">
        <v>527</v>
      </c>
      <c r="D22" s="111">
        <v>30</v>
      </c>
      <c r="E22" s="24"/>
      <c r="F22" s="19">
        <f t="shared" si="0"/>
        <v>0</v>
      </c>
      <c r="G22" s="19">
        <f t="shared" si="1"/>
        <v>0</v>
      </c>
      <c r="H22" s="19">
        <f t="shared" si="2"/>
        <v>0</v>
      </c>
      <c r="I22" s="19">
        <f t="shared" si="3"/>
        <v>0</v>
      </c>
      <c r="L22" s="103"/>
    </row>
    <row r="23" spans="1:12" x14ac:dyDescent="0.45">
      <c r="A23" s="20">
        <v>17</v>
      </c>
      <c r="B23" s="44" t="s">
        <v>528</v>
      </c>
      <c r="C23" s="44" t="s">
        <v>529</v>
      </c>
      <c r="D23" s="111">
        <v>15</v>
      </c>
      <c r="E23" s="24"/>
      <c r="F23" s="19">
        <f t="shared" si="0"/>
        <v>0</v>
      </c>
      <c r="G23" s="19">
        <f t="shared" si="1"/>
        <v>0</v>
      </c>
      <c r="H23" s="19">
        <f t="shared" si="2"/>
        <v>0</v>
      </c>
      <c r="I23" s="19">
        <f t="shared" si="3"/>
        <v>0</v>
      </c>
      <c r="L23" s="103"/>
    </row>
    <row r="24" spans="1:12" x14ac:dyDescent="0.45">
      <c r="A24" s="113" t="s">
        <v>32</v>
      </c>
      <c r="B24" s="114"/>
      <c r="C24" s="16"/>
      <c r="D24" s="17"/>
      <c r="E24" s="18"/>
      <c r="L24" s="103"/>
    </row>
    <row r="25" spans="1:12" ht="27" customHeight="1" x14ac:dyDescent="0.45">
      <c r="A25" s="20">
        <v>1</v>
      </c>
      <c r="B25" s="21" t="s">
        <v>33</v>
      </c>
      <c r="C25" s="22" t="s">
        <v>34</v>
      </c>
      <c r="D25" s="23">
        <v>550</v>
      </c>
      <c r="E25" s="24"/>
      <c r="F25" s="19">
        <f>IF($E$277&gt;=25000, D25*E25*0.95, 0)</f>
        <v>0</v>
      </c>
      <c r="G25" s="19">
        <f>IF($E$277&gt;=50000, D25*E25*0.9, 0)</f>
        <v>0</v>
      </c>
      <c r="H25" s="19">
        <f>IF($E$277&gt;=100000, D25*E25*0.85, 0)</f>
        <v>0</v>
      </c>
      <c r="I25" s="19">
        <f>IF($E$277&gt;=200000, D25*E25*0.8, 0)</f>
        <v>0</v>
      </c>
      <c r="J25" s="1">
        <v>750</v>
      </c>
      <c r="L25" s="103"/>
    </row>
    <row r="26" spans="1:12" x14ac:dyDescent="0.45">
      <c r="A26" s="113" t="s">
        <v>35</v>
      </c>
      <c r="B26" s="114"/>
      <c r="C26" s="16"/>
      <c r="D26" s="17"/>
      <c r="E26" s="18"/>
      <c r="L26" s="103"/>
    </row>
    <row r="27" spans="1:12" ht="27" customHeight="1" x14ac:dyDescent="0.45">
      <c r="A27" s="20">
        <v>1</v>
      </c>
      <c r="B27" s="21" t="s">
        <v>36</v>
      </c>
      <c r="C27" s="22" t="s">
        <v>37</v>
      </c>
      <c r="D27" s="23">
        <v>480</v>
      </c>
      <c r="E27" s="24"/>
      <c r="F27" s="19">
        <f>IF($E$277&gt;=25000, D27*E27*0.95, 0)</f>
        <v>0</v>
      </c>
      <c r="G27" s="19">
        <f>IF($E$277&gt;=50000, D27*E27*0.9, 0)</f>
        <v>0</v>
      </c>
      <c r="H27" s="19">
        <f>IF($E$277&gt;=100000, D27*E27*0.85, 0)</f>
        <v>0</v>
      </c>
      <c r="I27" s="19">
        <f>IF($E$277&gt;=200000, D27*E27*0.8, 0)</f>
        <v>0</v>
      </c>
      <c r="J27" s="1">
        <v>650</v>
      </c>
      <c r="L27" s="103"/>
    </row>
    <row r="28" spans="1:12" x14ac:dyDescent="0.45">
      <c r="A28" s="20">
        <v>2</v>
      </c>
      <c r="B28" s="21" t="s">
        <v>38</v>
      </c>
      <c r="C28" s="22" t="s">
        <v>39</v>
      </c>
      <c r="D28" s="23">
        <v>480</v>
      </c>
      <c r="E28" s="24"/>
      <c r="F28" s="19">
        <f>IF($E$277&gt;=25000, D28*E28*0.95, 0)</f>
        <v>0</v>
      </c>
      <c r="G28" s="19">
        <f>IF($E$277&gt;=50000, D28*E28*0.9, 0)</f>
        <v>0</v>
      </c>
      <c r="H28" s="19">
        <f>IF($E$277&gt;=100000, D28*E28*0.85, 0)</f>
        <v>0</v>
      </c>
      <c r="I28" s="19">
        <f>IF($E$277&gt;=200000, D28*E28*0.8, 0)</f>
        <v>0</v>
      </c>
      <c r="J28" s="1">
        <v>650</v>
      </c>
      <c r="L28" s="103"/>
    </row>
    <row r="29" spans="1:12" x14ac:dyDescent="0.45">
      <c r="A29" s="20">
        <v>3</v>
      </c>
      <c r="B29" s="21" t="s">
        <v>40</v>
      </c>
      <c r="C29" s="22" t="s">
        <v>41</v>
      </c>
      <c r="D29" s="23">
        <v>480</v>
      </c>
      <c r="E29" s="24"/>
      <c r="F29" s="19">
        <f>IF($E$277&gt;=25000, D29*E29*0.95, 0)</f>
        <v>0</v>
      </c>
      <c r="G29" s="19">
        <f>IF($E$277&gt;=50000, D29*E29*0.9, 0)</f>
        <v>0</v>
      </c>
      <c r="H29" s="19">
        <f>IF($E$277&gt;=100000, D29*E29*0.85, 0)</f>
        <v>0</v>
      </c>
      <c r="I29" s="19">
        <f>IF($E$277&gt;=200000, D29*E29*0.8, 0)</f>
        <v>0</v>
      </c>
      <c r="J29" s="1">
        <v>650</v>
      </c>
      <c r="L29" s="103"/>
    </row>
    <row r="30" spans="1:12" x14ac:dyDescent="0.45">
      <c r="A30" s="113" t="s">
        <v>42</v>
      </c>
      <c r="B30" s="114"/>
      <c r="C30" s="16"/>
      <c r="D30" s="17"/>
      <c r="E30" s="18"/>
      <c r="L30" s="103"/>
    </row>
    <row r="31" spans="1:12" x14ac:dyDescent="0.45">
      <c r="A31" s="20">
        <v>1</v>
      </c>
      <c r="B31" s="21" t="s">
        <v>43</v>
      </c>
      <c r="C31" s="22" t="s">
        <v>44</v>
      </c>
      <c r="D31" s="23">
        <v>950</v>
      </c>
      <c r="E31" s="24"/>
      <c r="F31" s="19">
        <f t="shared" ref="F31:F63" si="5">IF($E$277&gt;=25000, D31*E31*0.95, 0)</f>
        <v>0</v>
      </c>
      <c r="G31" s="19">
        <f t="shared" ref="G31:G63" si="6">IF($E$277&gt;=50000, D31*E31*0.9, 0)</f>
        <v>0</v>
      </c>
      <c r="H31" s="19">
        <f t="shared" ref="H31:H63" si="7">IF($E$277&gt;=100000, D31*E31*0.85, 0)</f>
        <v>0</v>
      </c>
      <c r="I31" s="19">
        <f t="shared" ref="I31:I63" si="8">IF($E$277&gt;=200000, D31*E31*0.8, 0)</f>
        <v>0</v>
      </c>
      <c r="J31" s="1">
        <v>1250</v>
      </c>
      <c r="L31" s="103"/>
    </row>
    <row r="32" spans="1:12" x14ac:dyDescent="0.45">
      <c r="A32" s="20">
        <v>2</v>
      </c>
      <c r="B32" s="21" t="s">
        <v>45</v>
      </c>
      <c r="C32" s="22" t="s">
        <v>46</v>
      </c>
      <c r="D32" s="23">
        <v>950</v>
      </c>
      <c r="E32" s="24"/>
      <c r="F32" s="19">
        <f t="shared" si="5"/>
        <v>0</v>
      </c>
      <c r="G32" s="19">
        <f t="shared" si="6"/>
        <v>0</v>
      </c>
      <c r="H32" s="19">
        <f t="shared" si="7"/>
        <v>0</v>
      </c>
      <c r="I32" s="19">
        <f t="shared" si="8"/>
        <v>0</v>
      </c>
      <c r="J32" s="1">
        <v>1250</v>
      </c>
      <c r="L32" s="103"/>
    </row>
    <row r="33" spans="1:12" x14ac:dyDescent="0.45">
      <c r="A33" s="20">
        <v>3</v>
      </c>
      <c r="B33" s="21" t="s">
        <v>47</v>
      </c>
      <c r="C33" s="22" t="s">
        <v>48</v>
      </c>
      <c r="D33" s="23">
        <v>950</v>
      </c>
      <c r="E33" s="24"/>
      <c r="F33" s="19">
        <f t="shared" si="5"/>
        <v>0</v>
      </c>
      <c r="G33" s="19">
        <f t="shared" si="6"/>
        <v>0</v>
      </c>
      <c r="H33" s="19">
        <f t="shared" si="7"/>
        <v>0</v>
      </c>
      <c r="I33" s="19">
        <f t="shared" si="8"/>
        <v>0</v>
      </c>
      <c r="J33" s="1">
        <v>1250</v>
      </c>
      <c r="L33" s="103"/>
    </row>
    <row r="34" spans="1:12" x14ac:dyDescent="0.45">
      <c r="A34" s="20">
        <v>4</v>
      </c>
      <c r="B34" s="21" t="s">
        <v>477</v>
      </c>
      <c r="C34" s="22" t="s">
        <v>476</v>
      </c>
      <c r="D34" s="23">
        <v>950</v>
      </c>
      <c r="E34" s="24"/>
      <c r="F34" s="19">
        <f t="shared" si="5"/>
        <v>0</v>
      </c>
      <c r="G34" s="19">
        <f t="shared" si="6"/>
        <v>0</v>
      </c>
      <c r="H34" s="19">
        <f t="shared" si="7"/>
        <v>0</v>
      </c>
      <c r="I34" s="19">
        <f t="shared" si="8"/>
        <v>0</v>
      </c>
      <c r="L34" s="103"/>
    </row>
    <row r="35" spans="1:12" ht="26.25" x14ac:dyDescent="0.45">
      <c r="A35" s="20">
        <v>5</v>
      </c>
      <c r="B35" s="21" t="s">
        <v>49</v>
      </c>
      <c r="C35" s="22" t="s">
        <v>50</v>
      </c>
      <c r="D35" s="23">
        <v>1000</v>
      </c>
      <c r="E35" s="24"/>
      <c r="F35" s="19">
        <f t="shared" si="5"/>
        <v>0</v>
      </c>
      <c r="G35" s="19">
        <f t="shared" si="6"/>
        <v>0</v>
      </c>
      <c r="H35" s="19">
        <f t="shared" si="7"/>
        <v>0</v>
      </c>
      <c r="I35" s="19">
        <f t="shared" si="8"/>
        <v>0</v>
      </c>
      <c r="J35" s="1">
        <f t="shared" si="4"/>
        <v>1300</v>
      </c>
      <c r="L35" s="103"/>
    </row>
    <row r="36" spans="1:12" ht="26.25" x14ac:dyDescent="0.45">
      <c r="A36" s="20">
        <v>6</v>
      </c>
      <c r="B36" s="21" t="s">
        <v>51</v>
      </c>
      <c r="C36" s="22" t="s">
        <v>52</v>
      </c>
      <c r="D36" s="23">
        <v>1000</v>
      </c>
      <c r="E36" s="24"/>
      <c r="F36" s="19">
        <f t="shared" si="5"/>
        <v>0</v>
      </c>
      <c r="G36" s="19">
        <f t="shared" si="6"/>
        <v>0</v>
      </c>
      <c r="H36" s="19">
        <f t="shared" si="7"/>
        <v>0</v>
      </c>
      <c r="I36" s="19">
        <f t="shared" si="8"/>
        <v>0</v>
      </c>
      <c r="J36" s="1">
        <f t="shared" si="4"/>
        <v>1300</v>
      </c>
      <c r="L36" s="103"/>
    </row>
    <row r="37" spans="1:12" ht="26.25" x14ac:dyDescent="0.45">
      <c r="A37" s="20">
        <v>7</v>
      </c>
      <c r="B37" s="32" t="s">
        <v>53</v>
      </c>
      <c r="C37" s="22" t="s">
        <v>54</v>
      </c>
      <c r="D37" s="23">
        <v>1000</v>
      </c>
      <c r="E37" s="24"/>
      <c r="F37" s="19">
        <f t="shared" si="5"/>
        <v>0</v>
      </c>
      <c r="G37" s="19">
        <f t="shared" si="6"/>
        <v>0</v>
      </c>
      <c r="H37" s="19">
        <f t="shared" si="7"/>
        <v>0</v>
      </c>
      <c r="I37" s="19">
        <f t="shared" si="8"/>
        <v>0</v>
      </c>
      <c r="J37" s="1">
        <f t="shared" si="4"/>
        <v>1300</v>
      </c>
      <c r="L37" s="103"/>
    </row>
    <row r="38" spans="1:12" ht="26.25" x14ac:dyDescent="0.45">
      <c r="A38" s="20">
        <v>8</v>
      </c>
      <c r="B38" s="21" t="s">
        <v>55</v>
      </c>
      <c r="C38" s="22" t="s">
        <v>56</v>
      </c>
      <c r="D38" s="23">
        <v>1000</v>
      </c>
      <c r="E38" s="24"/>
      <c r="F38" s="19">
        <f t="shared" si="5"/>
        <v>0</v>
      </c>
      <c r="G38" s="19">
        <f t="shared" si="6"/>
        <v>0</v>
      </c>
      <c r="H38" s="19">
        <f t="shared" si="7"/>
        <v>0</v>
      </c>
      <c r="I38" s="19">
        <f t="shared" si="8"/>
        <v>0</v>
      </c>
      <c r="J38" s="1">
        <f t="shared" si="4"/>
        <v>1300</v>
      </c>
      <c r="L38" s="103"/>
    </row>
    <row r="39" spans="1:12" ht="26.25" x14ac:dyDescent="0.45">
      <c r="A39" s="20">
        <v>9</v>
      </c>
      <c r="B39" s="21" t="s">
        <v>468</v>
      </c>
      <c r="C39" s="22" t="s">
        <v>469</v>
      </c>
      <c r="D39" s="23">
        <v>1000</v>
      </c>
      <c r="E39" s="24"/>
      <c r="F39" s="19">
        <f t="shared" si="5"/>
        <v>0</v>
      </c>
      <c r="G39" s="19">
        <f t="shared" si="6"/>
        <v>0</v>
      </c>
      <c r="H39" s="19">
        <f t="shared" si="7"/>
        <v>0</v>
      </c>
      <c r="I39" s="19">
        <f t="shared" si="8"/>
        <v>0</v>
      </c>
      <c r="J39" s="1">
        <f t="shared" si="4"/>
        <v>1300</v>
      </c>
      <c r="L39" s="103"/>
    </row>
    <row r="40" spans="1:12" x14ac:dyDescent="0.45">
      <c r="A40" s="20">
        <v>10</v>
      </c>
      <c r="B40" s="21" t="s">
        <v>497</v>
      </c>
      <c r="C40" s="22" t="s">
        <v>498</v>
      </c>
      <c r="D40" s="23">
        <v>1000</v>
      </c>
      <c r="E40" s="24"/>
      <c r="F40" s="19">
        <f t="shared" si="5"/>
        <v>0</v>
      </c>
      <c r="G40" s="19">
        <f t="shared" si="6"/>
        <v>0</v>
      </c>
      <c r="H40" s="19">
        <f t="shared" si="7"/>
        <v>0</v>
      </c>
      <c r="I40" s="19">
        <f t="shared" si="8"/>
        <v>0</v>
      </c>
      <c r="J40" s="1">
        <f t="shared" ref="J40" si="9">D40*1.3</f>
        <v>1300</v>
      </c>
      <c r="L40" s="103"/>
    </row>
    <row r="41" spans="1:12" ht="26.25" x14ac:dyDescent="0.45">
      <c r="A41" s="20">
        <v>11</v>
      </c>
      <c r="B41" s="21" t="s">
        <v>57</v>
      </c>
      <c r="C41" s="22" t="s">
        <v>58</v>
      </c>
      <c r="D41" s="23">
        <v>1000</v>
      </c>
      <c r="E41" s="24"/>
      <c r="F41" s="19">
        <f t="shared" si="5"/>
        <v>0</v>
      </c>
      <c r="G41" s="19">
        <f t="shared" si="6"/>
        <v>0</v>
      </c>
      <c r="H41" s="19">
        <f t="shared" si="7"/>
        <v>0</v>
      </c>
      <c r="I41" s="19">
        <f t="shared" si="8"/>
        <v>0</v>
      </c>
      <c r="J41" s="1">
        <f t="shared" si="4"/>
        <v>1300</v>
      </c>
      <c r="L41" s="103"/>
    </row>
    <row r="42" spans="1:12" ht="26.25" x14ac:dyDescent="0.45">
      <c r="A42" s="20">
        <v>12</v>
      </c>
      <c r="B42" s="21" t="s">
        <v>59</v>
      </c>
      <c r="C42" s="22" t="s">
        <v>60</v>
      </c>
      <c r="D42" s="23">
        <v>1000</v>
      </c>
      <c r="E42" s="24"/>
      <c r="F42" s="19">
        <f t="shared" si="5"/>
        <v>0</v>
      </c>
      <c r="G42" s="19">
        <f t="shared" si="6"/>
        <v>0</v>
      </c>
      <c r="H42" s="19">
        <f t="shared" si="7"/>
        <v>0</v>
      </c>
      <c r="I42" s="19">
        <f t="shared" si="8"/>
        <v>0</v>
      </c>
      <c r="J42" s="1">
        <f t="shared" si="4"/>
        <v>1300</v>
      </c>
      <c r="L42" s="103"/>
    </row>
    <row r="43" spans="1:12" x14ac:dyDescent="0.45">
      <c r="A43" s="20">
        <v>13</v>
      </c>
      <c r="B43" s="21" t="s">
        <v>61</v>
      </c>
      <c r="C43" s="22" t="s">
        <v>62</v>
      </c>
      <c r="D43" s="23">
        <v>1000</v>
      </c>
      <c r="E43" s="24"/>
      <c r="F43" s="19">
        <f t="shared" si="5"/>
        <v>0</v>
      </c>
      <c r="G43" s="19">
        <f t="shared" si="6"/>
        <v>0</v>
      </c>
      <c r="H43" s="19">
        <f t="shared" si="7"/>
        <v>0</v>
      </c>
      <c r="I43" s="19">
        <f t="shared" si="8"/>
        <v>0</v>
      </c>
      <c r="J43" s="1">
        <f t="shared" si="4"/>
        <v>1300</v>
      </c>
      <c r="L43" s="103"/>
    </row>
    <row r="44" spans="1:12" ht="26.25" x14ac:dyDescent="0.45">
      <c r="A44" s="20">
        <v>14</v>
      </c>
      <c r="B44" s="21" t="s">
        <v>63</v>
      </c>
      <c r="C44" s="22" t="s">
        <v>64</v>
      </c>
      <c r="D44" s="23">
        <v>1000</v>
      </c>
      <c r="E44" s="24"/>
      <c r="F44" s="19">
        <f t="shared" si="5"/>
        <v>0</v>
      </c>
      <c r="G44" s="19">
        <f t="shared" si="6"/>
        <v>0</v>
      </c>
      <c r="H44" s="19">
        <f t="shared" si="7"/>
        <v>0</v>
      </c>
      <c r="I44" s="19">
        <f t="shared" si="8"/>
        <v>0</v>
      </c>
      <c r="J44" s="1">
        <f t="shared" si="4"/>
        <v>1300</v>
      </c>
      <c r="L44" s="103"/>
    </row>
    <row r="45" spans="1:12" ht="26.25" x14ac:dyDescent="0.45">
      <c r="A45" s="20">
        <v>15</v>
      </c>
      <c r="B45" s="21" t="s">
        <v>65</v>
      </c>
      <c r="C45" s="22" t="s">
        <v>66</v>
      </c>
      <c r="D45" s="23">
        <v>1000</v>
      </c>
      <c r="E45" s="24"/>
      <c r="F45" s="19">
        <f t="shared" si="5"/>
        <v>0</v>
      </c>
      <c r="G45" s="19">
        <f t="shared" si="6"/>
        <v>0</v>
      </c>
      <c r="H45" s="19">
        <f t="shared" si="7"/>
        <v>0</v>
      </c>
      <c r="I45" s="19">
        <f t="shared" si="8"/>
        <v>0</v>
      </c>
      <c r="J45" s="1">
        <f t="shared" si="4"/>
        <v>1300</v>
      </c>
      <c r="L45" s="103"/>
    </row>
    <row r="46" spans="1:12" ht="26.25" x14ac:dyDescent="0.45">
      <c r="A46" s="20">
        <v>16</v>
      </c>
      <c r="B46" s="21" t="s">
        <v>67</v>
      </c>
      <c r="C46" s="22" t="s">
        <v>68</v>
      </c>
      <c r="D46" s="23">
        <v>1000</v>
      </c>
      <c r="E46" s="24"/>
      <c r="F46" s="19">
        <f t="shared" si="5"/>
        <v>0</v>
      </c>
      <c r="G46" s="19">
        <f t="shared" si="6"/>
        <v>0</v>
      </c>
      <c r="H46" s="19">
        <f t="shared" si="7"/>
        <v>0</v>
      </c>
      <c r="I46" s="19">
        <f t="shared" si="8"/>
        <v>0</v>
      </c>
      <c r="J46" s="1">
        <f t="shared" si="4"/>
        <v>1300</v>
      </c>
      <c r="L46" s="103"/>
    </row>
    <row r="47" spans="1:12" ht="26.25" x14ac:dyDescent="0.45">
      <c r="A47" s="20">
        <v>17</v>
      </c>
      <c r="B47" s="21" t="s">
        <v>69</v>
      </c>
      <c r="C47" s="22" t="s">
        <v>70</v>
      </c>
      <c r="D47" s="23">
        <v>1000</v>
      </c>
      <c r="E47" s="24"/>
      <c r="F47" s="19">
        <f t="shared" si="5"/>
        <v>0</v>
      </c>
      <c r="G47" s="19">
        <f t="shared" si="6"/>
        <v>0</v>
      </c>
      <c r="H47" s="19">
        <f t="shared" si="7"/>
        <v>0</v>
      </c>
      <c r="I47" s="19">
        <f t="shared" si="8"/>
        <v>0</v>
      </c>
      <c r="J47" s="1">
        <f t="shared" si="4"/>
        <v>1300</v>
      </c>
      <c r="L47" s="103"/>
    </row>
    <row r="48" spans="1:12" x14ac:dyDescent="0.45">
      <c r="A48" s="20">
        <v>18</v>
      </c>
      <c r="B48" s="21" t="s">
        <v>71</v>
      </c>
      <c r="C48" s="22" t="s">
        <v>72</v>
      </c>
      <c r="D48" s="23">
        <v>1000</v>
      </c>
      <c r="E48" s="24"/>
      <c r="F48" s="19">
        <f t="shared" si="5"/>
        <v>0</v>
      </c>
      <c r="G48" s="19">
        <f t="shared" si="6"/>
        <v>0</v>
      </c>
      <c r="H48" s="19">
        <f t="shared" si="7"/>
        <v>0</v>
      </c>
      <c r="I48" s="19">
        <f t="shared" si="8"/>
        <v>0</v>
      </c>
      <c r="J48" s="1">
        <f t="shared" si="4"/>
        <v>1300</v>
      </c>
      <c r="L48" s="103"/>
    </row>
    <row r="49" spans="1:12" ht="26.25" x14ac:dyDescent="0.45">
      <c r="A49" s="20">
        <v>19</v>
      </c>
      <c r="B49" s="21" t="s">
        <v>73</v>
      </c>
      <c r="C49" s="22" t="s">
        <v>74</v>
      </c>
      <c r="D49" s="23">
        <v>1000</v>
      </c>
      <c r="E49" s="24"/>
      <c r="F49" s="19">
        <f t="shared" si="5"/>
        <v>0</v>
      </c>
      <c r="G49" s="19">
        <f t="shared" si="6"/>
        <v>0</v>
      </c>
      <c r="H49" s="19">
        <f t="shared" si="7"/>
        <v>0</v>
      </c>
      <c r="I49" s="19">
        <f t="shared" si="8"/>
        <v>0</v>
      </c>
      <c r="J49" s="1">
        <f t="shared" si="4"/>
        <v>1300</v>
      </c>
      <c r="L49" s="103"/>
    </row>
    <row r="50" spans="1:12" ht="26.25" x14ac:dyDescent="0.45">
      <c r="A50" s="20">
        <v>20</v>
      </c>
      <c r="B50" s="21" t="s">
        <v>75</v>
      </c>
      <c r="C50" s="22" t="s">
        <v>76</v>
      </c>
      <c r="D50" s="23">
        <v>1000</v>
      </c>
      <c r="E50" s="24"/>
      <c r="F50" s="19">
        <f t="shared" si="5"/>
        <v>0</v>
      </c>
      <c r="G50" s="19">
        <f t="shared" si="6"/>
        <v>0</v>
      </c>
      <c r="H50" s="19">
        <f t="shared" si="7"/>
        <v>0</v>
      </c>
      <c r="I50" s="19">
        <f t="shared" si="8"/>
        <v>0</v>
      </c>
      <c r="J50" s="1">
        <f t="shared" si="4"/>
        <v>1300</v>
      </c>
      <c r="L50" s="103"/>
    </row>
    <row r="51" spans="1:12" ht="26.25" x14ac:dyDescent="0.45">
      <c r="A51" s="20">
        <v>21</v>
      </c>
      <c r="B51" s="21" t="s">
        <v>77</v>
      </c>
      <c r="C51" s="22" t="s">
        <v>78</v>
      </c>
      <c r="D51" s="23">
        <v>1000</v>
      </c>
      <c r="E51" s="24"/>
      <c r="F51" s="19">
        <f t="shared" si="5"/>
        <v>0</v>
      </c>
      <c r="G51" s="19">
        <f t="shared" si="6"/>
        <v>0</v>
      </c>
      <c r="H51" s="19">
        <f t="shared" si="7"/>
        <v>0</v>
      </c>
      <c r="I51" s="19">
        <f t="shared" si="8"/>
        <v>0</v>
      </c>
      <c r="J51" s="1">
        <f t="shared" si="4"/>
        <v>1300</v>
      </c>
      <c r="L51" s="103"/>
    </row>
    <row r="52" spans="1:12" ht="26.25" x14ac:dyDescent="0.45">
      <c r="A52" s="20">
        <v>22</v>
      </c>
      <c r="B52" s="21" t="s">
        <v>79</v>
      </c>
      <c r="C52" s="22" t="s">
        <v>80</v>
      </c>
      <c r="D52" s="23">
        <v>1000</v>
      </c>
      <c r="E52" s="24"/>
      <c r="F52" s="19">
        <f t="shared" si="5"/>
        <v>0</v>
      </c>
      <c r="G52" s="19">
        <f t="shared" si="6"/>
        <v>0</v>
      </c>
      <c r="H52" s="19">
        <f t="shared" si="7"/>
        <v>0</v>
      </c>
      <c r="I52" s="19">
        <f t="shared" si="8"/>
        <v>0</v>
      </c>
      <c r="J52" s="1">
        <f t="shared" si="4"/>
        <v>1300</v>
      </c>
      <c r="L52" s="103"/>
    </row>
    <row r="53" spans="1:12" ht="26.25" x14ac:dyDescent="0.45">
      <c r="A53" s="20">
        <v>23</v>
      </c>
      <c r="B53" s="21" t="s">
        <v>81</v>
      </c>
      <c r="C53" s="22" t="s">
        <v>82</v>
      </c>
      <c r="D53" s="23">
        <v>1000</v>
      </c>
      <c r="E53" s="24"/>
      <c r="F53" s="19">
        <f t="shared" si="5"/>
        <v>0</v>
      </c>
      <c r="G53" s="19">
        <f t="shared" si="6"/>
        <v>0</v>
      </c>
      <c r="H53" s="19">
        <f t="shared" si="7"/>
        <v>0</v>
      </c>
      <c r="I53" s="19">
        <f t="shared" si="8"/>
        <v>0</v>
      </c>
      <c r="J53" s="1">
        <f t="shared" si="4"/>
        <v>1300</v>
      </c>
      <c r="L53" s="103"/>
    </row>
    <row r="54" spans="1:12" x14ac:dyDescent="0.45">
      <c r="A54" s="20">
        <v>24</v>
      </c>
      <c r="B54" s="21" t="s">
        <v>83</v>
      </c>
      <c r="C54" s="22" t="s">
        <v>84</v>
      </c>
      <c r="D54" s="23">
        <v>1000</v>
      </c>
      <c r="E54" s="24"/>
      <c r="F54" s="19">
        <f t="shared" si="5"/>
        <v>0</v>
      </c>
      <c r="G54" s="19">
        <f t="shared" si="6"/>
        <v>0</v>
      </c>
      <c r="H54" s="19">
        <f t="shared" si="7"/>
        <v>0</v>
      </c>
      <c r="I54" s="19">
        <f t="shared" si="8"/>
        <v>0</v>
      </c>
      <c r="J54" s="1">
        <f t="shared" si="4"/>
        <v>1300</v>
      </c>
      <c r="L54" s="103"/>
    </row>
    <row r="55" spans="1:12" ht="26.25" x14ac:dyDescent="0.45">
      <c r="A55" s="20">
        <v>25</v>
      </c>
      <c r="B55" s="21" t="s">
        <v>85</v>
      </c>
      <c r="C55" s="22" t="s">
        <v>86</v>
      </c>
      <c r="D55" s="23">
        <v>1000</v>
      </c>
      <c r="E55" s="24"/>
      <c r="F55" s="19">
        <f t="shared" si="5"/>
        <v>0</v>
      </c>
      <c r="G55" s="19">
        <f t="shared" si="6"/>
        <v>0</v>
      </c>
      <c r="H55" s="19">
        <f t="shared" si="7"/>
        <v>0</v>
      </c>
      <c r="I55" s="19">
        <f t="shared" si="8"/>
        <v>0</v>
      </c>
      <c r="J55" s="1">
        <f t="shared" si="4"/>
        <v>1300</v>
      </c>
      <c r="L55" s="103"/>
    </row>
    <row r="56" spans="1:12" ht="26.25" x14ac:dyDescent="0.45">
      <c r="A56" s="20">
        <v>26</v>
      </c>
      <c r="B56" s="21" t="s">
        <v>87</v>
      </c>
      <c r="C56" s="22" t="s">
        <v>88</v>
      </c>
      <c r="D56" s="23">
        <v>1000</v>
      </c>
      <c r="E56" s="24"/>
      <c r="F56" s="19">
        <f t="shared" si="5"/>
        <v>0</v>
      </c>
      <c r="G56" s="19">
        <f t="shared" si="6"/>
        <v>0</v>
      </c>
      <c r="H56" s="19">
        <f t="shared" si="7"/>
        <v>0</v>
      </c>
      <c r="I56" s="19">
        <f t="shared" si="8"/>
        <v>0</v>
      </c>
      <c r="J56" s="1">
        <f t="shared" si="4"/>
        <v>1300</v>
      </c>
      <c r="L56" s="103"/>
    </row>
    <row r="57" spans="1:12" ht="26.25" x14ac:dyDescent="0.45">
      <c r="A57" s="20">
        <v>27</v>
      </c>
      <c r="B57" s="21" t="s">
        <v>89</v>
      </c>
      <c r="C57" s="21" t="s">
        <v>90</v>
      </c>
      <c r="D57" s="23">
        <v>1000</v>
      </c>
      <c r="E57" s="24"/>
      <c r="F57" s="19">
        <f t="shared" si="5"/>
        <v>0</v>
      </c>
      <c r="G57" s="19">
        <f t="shared" si="6"/>
        <v>0</v>
      </c>
      <c r="H57" s="19">
        <f t="shared" si="7"/>
        <v>0</v>
      </c>
      <c r="I57" s="19">
        <f t="shared" si="8"/>
        <v>0</v>
      </c>
      <c r="J57" s="1">
        <f t="shared" si="4"/>
        <v>1300</v>
      </c>
      <c r="L57" s="103"/>
    </row>
    <row r="58" spans="1:12" ht="26.25" x14ac:dyDescent="0.45">
      <c r="A58" s="20">
        <v>28</v>
      </c>
      <c r="B58" s="21" t="s">
        <v>91</v>
      </c>
      <c r="C58" s="21" t="s">
        <v>92</v>
      </c>
      <c r="D58" s="23">
        <v>1000</v>
      </c>
      <c r="E58" s="24"/>
      <c r="F58" s="19">
        <f t="shared" si="5"/>
        <v>0</v>
      </c>
      <c r="G58" s="19">
        <f t="shared" si="6"/>
        <v>0</v>
      </c>
      <c r="H58" s="19">
        <f t="shared" si="7"/>
        <v>0</v>
      </c>
      <c r="I58" s="19">
        <f t="shared" si="8"/>
        <v>0</v>
      </c>
      <c r="J58" s="1">
        <f t="shared" si="4"/>
        <v>1300</v>
      </c>
      <c r="L58" s="103"/>
    </row>
    <row r="59" spans="1:12" ht="26.25" x14ac:dyDescent="0.45">
      <c r="A59" s="20">
        <v>29</v>
      </c>
      <c r="B59" s="21" t="s">
        <v>93</v>
      </c>
      <c r="C59" s="21" t="s">
        <v>94</v>
      </c>
      <c r="D59" s="23">
        <v>1000</v>
      </c>
      <c r="E59" s="24"/>
      <c r="F59" s="19">
        <f t="shared" si="5"/>
        <v>0</v>
      </c>
      <c r="G59" s="19">
        <f t="shared" si="6"/>
        <v>0</v>
      </c>
      <c r="H59" s="19">
        <f t="shared" si="7"/>
        <v>0</v>
      </c>
      <c r="I59" s="19">
        <f t="shared" si="8"/>
        <v>0</v>
      </c>
      <c r="J59" s="1">
        <f t="shared" si="4"/>
        <v>1300</v>
      </c>
      <c r="L59" s="103"/>
    </row>
    <row r="60" spans="1:12" ht="26.25" x14ac:dyDescent="0.45">
      <c r="A60" s="20">
        <v>30</v>
      </c>
      <c r="B60" s="21" t="s">
        <v>95</v>
      </c>
      <c r="C60" s="22" t="s">
        <v>96</v>
      </c>
      <c r="D60" s="23">
        <v>1000</v>
      </c>
      <c r="E60" s="24"/>
      <c r="F60" s="19">
        <f t="shared" si="5"/>
        <v>0</v>
      </c>
      <c r="G60" s="19">
        <f t="shared" si="6"/>
        <v>0</v>
      </c>
      <c r="H60" s="19">
        <f t="shared" si="7"/>
        <v>0</v>
      </c>
      <c r="I60" s="19">
        <f t="shared" si="8"/>
        <v>0</v>
      </c>
      <c r="J60" s="1">
        <f t="shared" si="4"/>
        <v>1300</v>
      </c>
      <c r="L60" s="103"/>
    </row>
    <row r="61" spans="1:12" ht="21" customHeight="1" x14ac:dyDescent="0.45">
      <c r="A61" s="20">
        <v>31</v>
      </c>
      <c r="B61" s="21" t="s">
        <v>97</v>
      </c>
      <c r="C61" s="21" t="s">
        <v>98</v>
      </c>
      <c r="D61" s="23">
        <v>1000</v>
      </c>
      <c r="E61" s="24"/>
      <c r="F61" s="19">
        <f t="shared" si="5"/>
        <v>0</v>
      </c>
      <c r="G61" s="19">
        <f t="shared" si="6"/>
        <v>0</v>
      </c>
      <c r="H61" s="19">
        <f t="shared" si="7"/>
        <v>0</v>
      </c>
      <c r="I61" s="19">
        <f t="shared" si="8"/>
        <v>0</v>
      </c>
      <c r="J61" s="1">
        <f t="shared" si="4"/>
        <v>1300</v>
      </c>
      <c r="L61" s="103"/>
    </row>
    <row r="62" spans="1:12" ht="22.5" customHeight="1" x14ac:dyDescent="0.45">
      <c r="A62" s="20">
        <v>32</v>
      </c>
      <c r="B62" s="21" t="s">
        <v>99</v>
      </c>
      <c r="C62" s="21" t="s">
        <v>100</v>
      </c>
      <c r="D62" s="23">
        <v>1000</v>
      </c>
      <c r="E62" s="24"/>
      <c r="F62" s="19">
        <f t="shared" si="5"/>
        <v>0</v>
      </c>
      <c r="G62" s="19">
        <f t="shared" si="6"/>
        <v>0</v>
      </c>
      <c r="H62" s="19">
        <f t="shared" si="7"/>
        <v>0</v>
      </c>
      <c r="I62" s="19">
        <f t="shared" si="8"/>
        <v>0</v>
      </c>
      <c r="J62" s="1">
        <f t="shared" si="4"/>
        <v>1300</v>
      </c>
      <c r="L62" s="103"/>
    </row>
    <row r="63" spans="1:12" ht="26.25" x14ac:dyDescent="0.45">
      <c r="A63" s="20">
        <v>33</v>
      </c>
      <c r="B63" s="21" t="s">
        <v>101</v>
      </c>
      <c r="C63" s="21" t="s">
        <v>102</v>
      </c>
      <c r="D63" s="23">
        <v>1000</v>
      </c>
      <c r="E63" s="24"/>
      <c r="F63" s="19">
        <f t="shared" si="5"/>
        <v>0</v>
      </c>
      <c r="G63" s="19">
        <f t="shared" si="6"/>
        <v>0</v>
      </c>
      <c r="H63" s="19">
        <f t="shared" si="7"/>
        <v>0</v>
      </c>
      <c r="I63" s="19">
        <f t="shared" si="8"/>
        <v>0</v>
      </c>
      <c r="J63" s="1">
        <f t="shared" si="4"/>
        <v>1300</v>
      </c>
      <c r="L63" s="103"/>
    </row>
    <row r="64" spans="1:12" ht="15.75" customHeight="1" x14ac:dyDescent="0.45">
      <c r="A64" s="117" t="s">
        <v>103</v>
      </c>
      <c r="B64" s="118"/>
      <c r="C64" s="33"/>
      <c r="D64" s="34"/>
      <c r="E64" s="18"/>
      <c r="J64" s="1">
        <f t="shared" si="4"/>
        <v>0</v>
      </c>
      <c r="L64" s="103"/>
    </row>
    <row r="65" spans="1:13" ht="25.9" x14ac:dyDescent="0.45">
      <c r="A65" s="35">
        <v>1</v>
      </c>
      <c r="B65" s="36" t="s">
        <v>104</v>
      </c>
      <c r="C65" s="37" t="s">
        <v>105</v>
      </c>
      <c r="D65" s="38">
        <v>4000</v>
      </c>
      <c r="E65" s="39"/>
      <c r="F65" s="19">
        <f t="shared" ref="F65:F72" si="10">IF($E$277&gt;=25000, D65*E65, 0)</f>
        <v>0</v>
      </c>
      <c r="G65" s="19">
        <f t="shared" ref="G65:G72" si="11">IF($E$277&gt;=50000, D65*E65, 0)</f>
        <v>0</v>
      </c>
      <c r="H65" s="19">
        <f t="shared" ref="H65:H72" si="12">IF($E$277&gt;=100000, D65*E65, 0)</f>
        <v>0</v>
      </c>
      <c r="I65" s="19">
        <f t="shared" ref="I65:I71" si="13">IF($E$277&gt;=200000, D65*E65, 0)</f>
        <v>0</v>
      </c>
      <c r="J65" s="1">
        <v>4200</v>
      </c>
      <c r="L65" s="103"/>
    </row>
    <row r="66" spans="1:13" ht="26.25" x14ac:dyDescent="0.45">
      <c r="A66" s="35">
        <v>2</v>
      </c>
      <c r="B66" s="36" t="s">
        <v>106</v>
      </c>
      <c r="C66" s="37" t="s">
        <v>107</v>
      </c>
      <c r="D66" s="38">
        <v>4000</v>
      </c>
      <c r="E66" s="39"/>
      <c r="F66" s="19">
        <f t="shared" si="10"/>
        <v>0</v>
      </c>
      <c r="G66" s="19">
        <f t="shared" si="11"/>
        <v>0</v>
      </c>
      <c r="H66" s="19">
        <f t="shared" si="12"/>
        <v>0</v>
      </c>
      <c r="I66" s="19">
        <f t="shared" si="13"/>
        <v>0</v>
      </c>
      <c r="J66" s="1">
        <v>4200</v>
      </c>
      <c r="L66" s="103"/>
    </row>
    <row r="67" spans="1:13" ht="26.25" x14ac:dyDescent="0.45">
      <c r="A67" s="35">
        <v>3</v>
      </c>
      <c r="B67" s="36" t="s">
        <v>108</v>
      </c>
      <c r="C67" s="37" t="s">
        <v>109</v>
      </c>
      <c r="D67" s="38">
        <v>4200</v>
      </c>
      <c r="E67" s="39"/>
      <c r="F67" s="19">
        <f t="shared" si="10"/>
        <v>0</v>
      </c>
      <c r="G67" s="19">
        <f t="shared" si="11"/>
        <v>0</v>
      </c>
      <c r="H67" s="19">
        <f t="shared" si="12"/>
        <v>0</v>
      </c>
      <c r="I67" s="19">
        <f t="shared" si="13"/>
        <v>0</v>
      </c>
      <c r="J67" s="1">
        <v>4200</v>
      </c>
      <c r="L67" s="103"/>
    </row>
    <row r="68" spans="1:13" ht="26.25" x14ac:dyDescent="0.45">
      <c r="A68" s="35">
        <v>4</v>
      </c>
      <c r="B68" s="36" t="s">
        <v>110</v>
      </c>
      <c r="C68" s="37" t="s">
        <v>111</v>
      </c>
      <c r="D68" s="38">
        <v>4200</v>
      </c>
      <c r="E68" s="39"/>
      <c r="F68" s="19">
        <f t="shared" si="10"/>
        <v>0</v>
      </c>
      <c r="G68" s="19">
        <f t="shared" si="11"/>
        <v>0</v>
      </c>
      <c r="H68" s="19">
        <f t="shared" si="12"/>
        <v>0</v>
      </c>
      <c r="I68" s="19">
        <f t="shared" si="13"/>
        <v>0</v>
      </c>
      <c r="J68" s="1">
        <v>4500</v>
      </c>
      <c r="L68" s="103"/>
    </row>
    <row r="69" spans="1:13" ht="26.25" x14ac:dyDescent="0.45">
      <c r="A69" s="35">
        <v>5</v>
      </c>
      <c r="B69" s="36" t="s">
        <v>112</v>
      </c>
      <c r="C69" s="37" t="s">
        <v>113</v>
      </c>
      <c r="D69" s="38">
        <v>4200</v>
      </c>
      <c r="E69" s="39"/>
      <c r="F69" s="19">
        <f t="shared" si="10"/>
        <v>0</v>
      </c>
      <c r="G69" s="19">
        <f t="shared" si="11"/>
        <v>0</v>
      </c>
      <c r="H69" s="19">
        <f t="shared" si="12"/>
        <v>0</v>
      </c>
      <c r="I69" s="19">
        <f t="shared" si="13"/>
        <v>0</v>
      </c>
      <c r="J69" s="1">
        <v>4500</v>
      </c>
      <c r="L69" s="103"/>
    </row>
    <row r="70" spans="1:13" ht="26.25" x14ac:dyDescent="0.45">
      <c r="A70" s="35">
        <v>6</v>
      </c>
      <c r="B70" s="36" t="s">
        <v>114</v>
      </c>
      <c r="C70" s="37" t="s">
        <v>115</v>
      </c>
      <c r="D70" s="38">
        <v>4200</v>
      </c>
      <c r="E70" s="39"/>
      <c r="F70" s="19">
        <f t="shared" si="10"/>
        <v>0</v>
      </c>
      <c r="G70" s="19">
        <f t="shared" si="11"/>
        <v>0</v>
      </c>
      <c r="H70" s="19">
        <f t="shared" si="12"/>
        <v>0</v>
      </c>
      <c r="I70" s="19">
        <f t="shared" si="13"/>
        <v>0</v>
      </c>
      <c r="J70" s="1">
        <v>4500</v>
      </c>
      <c r="L70" s="103"/>
    </row>
    <row r="71" spans="1:13" ht="26.25" x14ac:dyDescent="0.45">
      <c r="A71" s="35">
        <v>7</v>
      </c>
      <c r="B71" s="36" t="s">
        <v>116</v>
      </c>
      <c r="C71" s="37" t="s">
        <v>117</v>
      </c>
      <c r="D71" s="38">
        <v>4200</v>
      </c>
      <c r="E71" s="39"/>
      <c r="F71" s="19">
        <f t="shared" si="10"/>
        <v>0</v>
      </c>
      <c r="G71" s="19">
        <f t="shared" si="11"/>
        <v>0</v>
      </c>
      <c r="H71" s="19">
        <f t="shared" si="12"/>
        <v>0</v>
      </c>
      <c r="I71" s="19">
        <f t="shared" si="13"/>
        <v>0</v>
      </c>
      <c r="J71" s="1">
        <v>4500</v>
      </c>
      <c r="L71" s="103"/>
    </row>
    <row r="72" spans="1:13" x14ac:dyDescent="0.45">
      <c r="A72" s="35">
        <v>8</v>
      </c>
      <c r="B72" s="36" t="s">
        <v>118</v>
      </c>
      <c r="C72" s="37" t="s">
        <v>119</v>
      </c>
      <c r="D72" s="38">
        <v>9000</v>
      </c>
      <c r="E72" s="39"/>
      <c r="F72" s="19">
        <f t="shared" si="10"/>
        <v>0</v>
      </c>
      <c r="G72" s="19">
        <f t="shared" si="11"/>
        <v>0</v>
      </c>
      <c r="H72" s="19">
        <f t="shared" si="12"/>
        <v>0</v>
      </c>
      <c r="I72" s="19">
        <f>IF($E$277&gt;200000, D72*E72, 0)</f>
        <v>0</v>
      </c>
      <c r="J72" s="1">
        <v>9000</v>
      </c>
      <c r="L72" s="103"/>
    </row>
    <row r="73" spans="1:13" s="40" customFormat="1" x14ac:dyDescent="0.4">
      <c r="A73" s="113" t="s">
        <v>120</v>
      </c>
      <c r="B73" s="114"/>
      <c r="C73" s="16"/>
      <c r="D73" s="17"/>
      <c r="E73" s="18"/>
      <c r="F73" s="19"/>
      <c r="G73" s="19"/>
      <c r="H73" s="19"/>
      <c r="I73" s="19"/>
      <c r="J73" s="1"/>
      <c r="K73" s="1"/>
      <c r="L73" s="103"/>
      <c r="M73" s="1"/>
    </row>
    <row r="74" spans="1:13" s="40" customFormat="1" x14ac:dyDescent="0.4">
      <c r="A74" s="20">
        <v>1</v>
      </c>
      <c r="B74" s="41" t="s">
        <v>121</v>
      </c>
      <c r="C74" s="42" t="s">
        <v>122</v>
      </c>
      <c r="D74" s="43">
        <v>850</v>
      </c>
      <c r="E74" s="24"/>
      <c r="F74" s="19">
        <f>IF($E$277&gt;=25000, D74*E74*0.95, 0)</f>
        <v>0</v>
      </c>
      <c r="G74" s="19">
        <f>IF($E$277&gt;=50000, D74*E74*0.9, 0)</f>
        <v>0</v>
      </c>
      <c r="H74" s="19">
        <f>IF($E$277&gt;=100000, D74*E74*0.85, 0)</f>
        <v>0</v>
      </c>
      <c r="I74" s="19">
        <f>IF($E$277&gt;=200000, D74*E74*0.8, 0)</f>
        <v>0</v>
      </c>
      <c r="J74" s="1">
        <v>1100</v>
      </c>
      <c r="K74" s="1"/>
      <c r="L74" s="103"/>
      <c r="M74" s="1"/>
    </row>
    <row r="75" spans="1:13" x14ac:dyDescent="0.45">
      <c r="A75" s="20">
        <v>2</v>
      </c>
      <c r="B75" s="44" t="s">
        <v>123</v>
      </c>
      <c r="C75" s="21" t="s">
        <v>124</v>
      </c>
      <c r="D75" s="43">
        <v>900</v>
      </c>
      <c r="E75" s="24"/>
      <c r="F75" s="19">
        <f>IF($E$277&gt;=25000, D75*E75*0.95, 0)</f>
        <v>0</v>
      </c>
      <c r="G75" s="19">
        <f>IF($E$277&gt;=50000, D75*E75*0.9, 0)</f>
        <v>0</v>
      </c>
      <c r="H75" s="19">
        <f>IF($E$277&gt;=100000, D75*E75*0.85, 0)</f>
        <v>0</v>
      </c>
      <c r="I75" s="19">
        <f>IF($E$277&gt;=200000, D75*E75*0.8, 0)</f>
        <v>0</v>
      </c>
      <c r="J75" s="1">
        <v>1200</v>
      </c>
      <c r="L75" s="103"/>
    </row>
    <row r="76" spans="1:13" x14ac:dyDescent="0.45">
      <c r="A76" s="20">
        <v>3</v>
      </c>
      <c r="B76" s="44" t="s">
        <v>125</v>
      </c>
      <c r="C76" s="21" t="s">
        <v>126</v>
      </c>
      <c r="D76" s="43">
        <v>900</v>
      </c>
      <c r="E76" s="24"/>
      <c r="F76" s="19">
        <f>IF($E$277&gt;=25000, D76*E76*0.95, 0)</f>
        <v>0</v>
      </c>
      <c r="G76" s="19">
        <f>IF($E$277&gt;=50000, D76*E76*0.9, 0)</f>
        <v>0</v>
      </c>
      <c r="H76" s="19">
        <f>IF($E$277&gt;=100000, D76*E76*0.85, 0)</f>
        <v>0</v>
      </c>
      <c r="I76" s="19">
        <f>IF($E$277&gt;=200000, D76*E76*0.8, 0)</f>
        <v>0</v>
      </c>
      <c r="J76" s="1">
        <v>1200</v>
      </c>
      <c r="L76" s="103"/>
    </row>
    <row r="77" spans="1:13" x14ac:dyDescent="0.45">
      <c r="A77" s="20">
        <v>4</v>
      </c>
      <c r="B77" s="44" t="s">
        <v>127</v>
      </c>
      <c r="C77" s="21" t="s">
        <v>128</v>
      </c>
      <c r="D77" s="43">
        <v>900</v>
      </c>
      <c r="E77" s="24"/>
      <c r="F77" s="19">
        <f>IF($E$277&gt;=25000, D77*E77*0.95, 0)</f>
        <v>0</v>
      </c>
      <c r="G77" s="19">
        <f>IF($E$277&gt;=50000, D77*E77*0.9, 0)</f>
        <v>0</v>
      </c>
      <c r="H77" s="19">
        <f>IF($E$277&gt;=100000, D77*E77*0.85, 0)</f>
        <v>0</v>
      </c>
      <c r="I77" s="19">
        <f>IF($E$277&gt;=200000, D77*E77*0.8, 0)</f>
        <v>0</v>
      </c>
      <c r="J77" s="1">
        <v>1200</v>
      </c>
      <c r="L77" s="103"/>
    </row>
    <row r="78" spans="1:13" s="40" customFormat="1" x14ac:dyDescent="0.4">
      <c r="A78" s="20">
        <v>5</v>
      </c>
      <c r="B78" s="44" t="s">
        <v>129</v>
      </c>
      <c r="C78" s="21" t="s">
        <v>130</v>
      </c>
      <c r="D78" s="43">
        <v>900</v>
      </c>
      <c r="E78" s="24"/>
      <c r="F78" s="19">
        <f>IF($E$277&gt;=25000, D78*E78*0.95, 0)</f>
        <v>0</v>
      </c>
      <c r="G78" s="19">
        <f>IF($E$277&gt;=50000, D78*E78*0.9, 0)</f>
        <v>0</v>
      </c>
      <c r="H78" s="19">
        <f>IF($E$277&gt;=100000, D78*E78*0.85, 0)</f>
        <v>0</v>
      </c>
      <c r="I78" s="19">
        <f>IF($E$277&gt;=200000, D78*E78*0.8, 0)</f>
        <v>0</v>
      </c>
      <c r="J78" s="1">
        <v>1200</v>
      </c>
      <c r="K78" s="1"/>
      <c r="L78" s="103"/>
      <c r="M78" s="1"/>
    </row>
    <row r="79" spans="1:13" s="40" customFormat="1" x14ac:dyDescent="0.4">
      <c r="A79" s="113" t="s">
        <v>131</v>
      </c>
      <c r="B79" s="114"/>
      <c r="C79" s="16"/>
      <c r="D79" s="17"/>
      <c r="E79" s="18"/>
      <c r="F79" s="19"/>
      <c r="G79" s="19"/>
      <c r="H79" s="19"/>
      <c r="I79" s="19"/>
      <c r="J79" s="1">
        <f t="shared" si="4"/>
        <v>0</v>
      </c>
      <c r="K79" s="1"/>
      <c r="L79" s="103"/>
      <c r="M79" s="1"/>
    </row>
    <row r="80" spans="1:13" s="40" customFormat="1" x14ac:dyDescent="0.4">
      <c r="A80" s="20">
        <v>1</v>
      </c>
      <c r="B80" s="21" t="s">
        <v>132</v>
      </c>
      <c r="C80" s="41" t="s">
        <v>133</v>
      </c>
      <c r="D80" s="43">
        <v>480</v>
      </c>
      <c r="E80" s="24"/>
      <c r="F80" s="19">
        <f t="shared" ref="F80:F95" si="14">IF($E$277&gt;=25000, D80*E80*0.95, 0)</f>
        <v>0</v>
      </c>
      <c r="G80" s="19">
        <f t="shared" ref="G80:G95" si="15">IF($E$277&gt;=50000, D80*E80*0.9, 0)</f>
        <v>0</v>
      </c>
      <c r="H80" s="19">
        <f t="shared" ref="H80:H95" si="16">IF($E$277&gt;=100000, D80*E80*0.85, 0)</f>
        <v>0</v>
      </c>
      <c r="I80" s="19">
        <f t="shared" ref="I80:I95" si="17">IF($E$277&gt;=200000, D80*E80*0.8, 0)</f>
        <v>0</v>
      </c>
      <c r="J80" s="1">
        <v>650</v>
      </c>
      <c r="K80" s="1"/>
      <c r="L80" s="103"/>
      <c r="M80" s="1"/>
    </row>
    <row r="81" spans="1:13" s="40" customFormat="1" x14ac:dyDescent="0.4">
      <c r="A81" s="20">
        <v>2</v>
      </c>
      <c r="B81" s="21" t="s">
        <v>470</v>
      </c>
      <c r="C81" s="41" t="s">
        <v>471</v>
      </c>
      <c r="D81" s="43">
        <v>480</v>
      </c>
      <c r="E81" s="24"/>
      <c r="F81" s="19">
        <f t="shared" si="14"/>
        <v>0</v>
      </c>
      <c r="G81" s="19">
        <f t="shared" si="15"/>
        <v>0</v>
      </c>
      <c r="H81" s="19">
        <f t="shared" si="16"/>
        <v>0</v>
      </c>
      <c r="I81" s="19">
        <f t="shared" si="17"/>
        <v>0</v>
      </c>
      <c r="J81" s="1">
        <v>650</v>
      </c>
      <c r="K81" s="1"/>
      <c r="L81" s="103"/>
      <c r="M81" s="1"/>
    </row>
    <row r="82" spans="1:13" s="40" customFormat="1" x14ac:dyDescent="0.4">
      <c r="A82" s="20">
        <v>3</v>
      </c>
      <c r="B82" s="21" t="s">
        <v>499</v>
      </c>
      <c r="C82" s="41" t="s">
        <v>500</v>
      </c>
      <c r="D82" s="43">
        <v>480</v>
      </c>
      <c r="E82" s="24"/>
      <c r="F82" s="19">
        <f t="shared" si="14"/>
        <v>0</v>
      </c>
      <c r="G82" s="19">
        <f t="shared" si="15"/>
        <v>0</v>
      </c>
      <c r="H82" s="19">
        <f t="shared" si="16"/>
        <v>0</v>
      </c>
      <c r="I82" s="19">
        <f t="shared" si="17"/>
        <v>0</v>
      </c>
      <c r="J82" s="1">
        <v>650</v>
      </c>
      <c r="K82" s="1"/>
      <c r="L82" s="103"/>
      <c r="M82" s="1"/>
    </row>
    <row r="83" spans="1:13" x14ac:dyDescent="0.45">
      <c r="A83" s="20">
        <v>4</v>
      </c>
      <c r="B83" s="21" t="s">
        <v>134</v>
      </c>
      <c r="C83" s="41" t="s">
        <v>135</v>
      </c>
      <c r="D83" s="43">
        <v>480</v>
      </c>
      <c r="E83" s="24"/>
      <c r="F83" s="19">
        <f t="shared" si="14"/>
        <v>0</v>
      </c>
      <c r="G83" s="19">
        <f t="shared" si="15"/>
        <v>0</v>
      </c>
      <c r="H83" s="19">
        <f t="shared" si="16"/>
        <v>0</v>
      </c>
      <c r="I83" s="19">
        <f t="shared" si="17"/>
        <v>0</v>
      </c>
      <c r="J83" s="1">
        <v>650</v>
      </c>
      <c r="L83" s="103"/>
    </row>
    <row r="84" spans="1:13" x14ac:dyDescent="0.45">
      <c r="A84" s="20">
        <v>5</v>
      </c>
      <c r="B84" s="42" t="s">
        <v>136</v>
      </c>
      <c r="C84" s="41" t="s">
        <v>137</v>
      </c>
      <c r="D84" s="43">
        <v>480</v>
      </c>
      <c r="E84" s="24"/>
      <c r="F84" s="19">
        <f t="shared" si="14"/>
        <v>0</v>
      </c>
      <c r="G84" s="19">
        <f t="shared" si="15"/>
        <v>0</v>
      </c>
      <c r="H84" s="19">
        <f t="shared" si="16"/>
        <v>0</v>
      </c>
      <c r="I84" s="19">
        <f t="shared" si="17"/>
        <v>0</v>
      </c>
      <c r="J84" s="1">
        <v>650</v>
      </c>
      <c r="L84" s="103"/>
    </row>
    <row r="85" spans="1:13" x14ac:dyDescent="0.45">
      <c r="A85" s="20">
        <v>6</v>
      </c>
      <c r="B85" s="42" t="s">
        <v>138</v>
      </c>
      <c r="C85" s="41" t="s">
        <v>139</v>
      </c>
      <c r="D85" s="43">
        <v>480</v>
      </c>
      <c r="E85" s="24"/>
      <c r="F85" s="19">
        <f t="shared" si="14"/>
        <v>0</v>
      </c>
      <c r="G85" s="19">
        <f t="shared" si="15"/>
        <v>0</v>
      </c>
      <c r="H85" s="19">
        <f t="shared" si="16"/>
        <v>0</v>
      </c>
      <c r="I85" s="19">
        <f t="shared" si="17"/>
        <v>0</v>
      </c>
      <c r="J85" s="1">
        <v>650</v>
      </c>
      <c r="L85" s="103"/>
    </row>
    <row r="86" spans="1:13" x14ac:dyDescent="0.45">
      <c r="A86" s="20">
        <v>7</v>
      </c>
      <c r="B86" s="45" t="s">
        <v>140</v>
      </c>
      <c r="C86" s="41" t="s">
        <v>141</v>
      </c>
      <c r="D86" s="43">
        <v>480</v>
      </c>
      <c r="E86" s="24"/>
      <c r="F86" s="19">
        <f t="shared" si="14"/>
        <v>0</v>
      </c>
      <c r="G86" s="19">
        <f t="shared" si="15"/>
        <v>0</v>
      </c>
      <c r="H86" s="19">
        <f t="shared" si="16"/>
        <v>0</v>
      </c>
      <c r="I86" s="19">
        <f t="shared" si="17"/>
        <v>0</v>
      </c>
      <c r="J86" s="1">
        <v>650</v>
      </c>
      <c r="L86" s="103"/>
    </row>
    <row r="87" spans="1:13" x14ac:dyDescent="0.45">
      <c r="A87" s="20">
        <v>8</v>
      </c>
      <c r="B87" s="45" t="s">
        <v>142</v>
      </c>
      <c r="C87" s="41" t="s">
        <v>143</v>
      </c>
      <c r="D87" s="43">
        <v>480</v>
      </c>
      <c r="E87" s="24"/>
      <c r="F87" s="19">
        <f t="shared" si="14"/>
        <v>0</v>
      </c>
      <c r="G87" s="19">
        <f t="shared" si="15"/>
        <v>0</v>
      </c>
      <c r="H87" s="19">
        <f t="shared" si="16"/>
        <v>0</v>
      </c>
      <c r="I87" s="19">
        <f t="shared" si="17"/>
        <v>0</v>
      </c>
      <c r="J87" s="1">
        <v>650</v>
      </c>
      <c r="L87" s="103"/>
    </row>
    <row r="88" spans="1:13" x14ac:dyDescent="0.45">
      <c r="A88" s="20">
        <v>9</v>
      </c>
      <c r="B88" s="45" t="s">
        <v>144</v>
      </c>
      <c r="C88" s="41" t="s">
        <v>145</v>
      </c>
      <c r="D88" s="43">
        <v>480</v>
      </c>
      <c r="E88" s="24"/>
      <c r="F88" s="19">
        <f t="shared" si="14"/>
        <v>0</v>
      </c>
      <c r="G88" s="19">
        <f t="shared" si="15"/>
        <v>0</v>
      </c>
      <c r="H88" s="19">
        <f t="shared" si="16"/>
        <v>0</v>
      </c>
      <c r="I88" s="19">
        <f t="shared" si="17"/>
        <v>0</v>
      </c>
      <c r="J88" s="1">
        <v>650</v>
      </c>
      <c r="L88" s="103"/>
    </row>
    <row r="89" spans="1:13" s="40" customFormat="1" x14ac:dyDescent="0.4">
      <c r="A89" s="20">
        <v>10</v>
      </c>
      <c r="B89" s="21" t="s">
        <v>146</v>
      </c>
      <c r="C89" s="41" t="s">
        <v>147</v>
      </c>
      <c r="D89" s="43">
        <v>1550</v>
      </c>
      <c r="E89" s="24"/>
      <c r="F89" s="19">
        <f t="shared" si="14"/>
        <v>0</v>
      </c>
      <c r="G89" s="19">
        <f t="shared" si="15"/>
        <v>0</v>
      </c>
      <c r="H89" s="19">
        <f t="shared" si="16"/>
        <v>0</v>
      </c>
      <c r="I89" s="19">
        <f t="shared" si="17"/>
        <v>0</v>
      </c>
      <c r="J89" s="1">
        <v>2000</v>
      </c>
      <c r="K89" s="1"/>
      <c r="L89" s="103"/>
      <c r="M89" s="1"/>
    </row>
    <row r="90" spans="1:13" s="40" customFormat="1" x14ac:dyDescent="0.4">
      <c r="A90" s="20">
        <v>11</v>
      </c>
      <c r="B90" s="21" t="s">
        <v>501</v>
      </c>
      <c r="C90" s="41" t="s">
        <v>502</v>
      </c>
      <c r="D90" s="43">
        <v>1550</v>
      </c>
      <c r="E90" s="24"/>
      <c r="F90" s="19">
        <f t="shared" si="14"/>
        <v>0</v>
      </c>
      <c r="G90" s="19">
        <f t="shared" si="15"/>
        <v>0</v>
      </c>
      <c r="H90" s="19">
        <f t="shared" si="16"/>
        <v>0</v>
      </c>
      <c r="I90" s="19">
        <f t="shared" si="17"/>
        <v>0</v>
      </c>
      <c r="J90" s="1">
        <v>2000</v>
      </c>
      <c r="K90" s="1"/>
      <c r="L90" s="103"/>
      <c r="M90" s="1"/>
    </row>
    <row r="91" spans="1:13" x14ac:dyDescent="0.45">
      <c r="A91" s="20">
        <v>12</v>
      </c>
      <c r="B91" s="21" t="s">
        <v>148</v>
      </c>
      <c r="C91" s="41" t="s">
        <v>149</v>
      </c>
      <c r="D91" s="43">
        <v>1550</v>
      </c>
      <c r="E91" s="24"/>
      <c r="F91" s="19">
        <f t="shared" si="14"/>
        <v>0</v>
      </c>
      <c r="G91" s="19">
        <f t="shared" si="15"/>
        <v>0</v>
      </c>
      <c r="H91" s="19">
        <f t="shared" si="16"/>
        <v>0</v>
      </c>
      <c r="I91" s="19">
        <f t="shared" si="17"/>
        <v>0</v>
      </c>
      <c r="J91" s="1">
        <v>2000</v>
      </c>
      <c r="L91" s="103"/>
    </row>
    <row r="92" spans="1:13" x14ac:dyDescent="0.45">
      <c r="A92" s="20">
        <v>13</v>
      </c>
      <c r="B92" s="42" t="s">
        <v>150</v>
      </c>
      <c r="C92" s="41" t="s">
        <v>151</v>
      </c>
      <c r="D92" s="43">
        <v>1550</v>
      </c>
      <c r="E92" s="24"/>
      <c r="F92" s="19">
        <f t="shared" si="14"/>
        <v>0</v>
      </c>
      <c r="G92" s="19">
        <f t="shared" si="15"/>
        <v>0</v>
      </c>
      <c r="H92" s="19">
        <f t="shared" si="16"/>
        <v>0</v>
      </c>
      <c r="I92" s="19">
        <f t="shared" si="17"/>
        <v>0</v>
      </c>
      <c r="J92" s="1">
        <v>2000</v>
      </c>
      <c r="L92" s="103"/>
    </row>
    <row r="93" spans="1:13" x14ac:dyDescent="0.45">
      <c r="A93" s="20">
        <v>14</v>
      </c>
      <c r="B93" s="45" t="s">
        <v>152</v>
      </c>
      <c r="C93" s="41" t="s">
        <v>153</v>
      </c>
      <c r="D93" s="43">
        <v>1550</v>
      </c>
      <c r="E93" s="24"/>
      <c r="F93" s="19">
        <f t="shared" si="14"/>
        <v>0</v>
      </c>
      <c r="G93" s="19">
        <f t="shared" si="15"/>
        <v>0</v>
      </c>
      <c r="H93" s="19">
        <f t="shared" si="16"/>
        <v>0</v>
      </c>
      <c r="I93" s="19">
        <f t="shared" si="17"/>
        <v>0</v>
      </c>
      <c r="J93" s="1">
        <v>2000</v>
      </c>
      <c r="L93" s="103"/>
    </row>
    <row r="94" spans="1:13" x14ac:dyDescent="0.45">
      <c r="A94" s="20">
        <v>15</v>
      </c>
      <c r="B94" s="45" t="s">
        <v>154</v>
      </c>
      <c r="C94" s="41" t="s">
        <v>155</v>
      </c>
      <c r="D94" s="43">
        <v>1550</v>
      </c>
      <c r="E94" s="24"/>
      <c r="F94" s="19">
        <f t="shared" si="14"/>
        <v>0</v>
      </c>
      <c r="G94" s="19">
        <f t="shared" si="15"/>
        <v>0</v>
      </c>
      <c r="H94" s="19">
        <f t="shared" si="16"/>
        <v>0</v>
      </c>
      <c r="I94" s="19">
        <f t="shared" si="17"/>
        <v>0</v>
      </c>
      <c r="J94" s="1">
        <v>2000</v>
      </c>
      <c r="L94" s="103"/>
    </row>
    <row r="95" spans="1:13" x14ac:dyDescent="0.45">
      <c r="A95" s="20">
        <v>16</v>
      </c>
      <c r="B95" s="45" t="s">
        <v>156</v>
      </c>
      <c r="C95" s="41" t="s">
        <v>157</v>
      </c>
      <c r="D95" s="43">
        <v>1550</v>
      </c>
      <c r="E95" s="24"/>
      <c r="F95" s="19">
        <f t="shared" si="14"/>
        <v>0</v>
      </c>
      <c r="G95" s="19">
        <f t="shared" si="15"/>
        <v>0</v>
      </c>
      <c r="H95" s="19">
        <f t="shared" si="16"/>
        <v>0</v>
      </c>
      <c r="I95" s="19">
        <f t="shared" si="17"/>
        <v>0</v>
      </c>
      <c r="J95" s="1">
        <v>2000</v>
      </c>
      <c r="L95" s="103"/>
    </row>
    <row r="96" spans="1:13" s="40" customFormat="1" x14ac:dyDescent="0.4">
      <c r="A96" s="113" t="s">
        <v>158</v>
      </c>
      <c r="B96" s="114"/>
      <c r="C96" s="16"/>
      <c r="D96" s="17"/>
      <c r="E96" s="18"/>
      <c r="F96" s="19"/>
      <c r="G96" s="19"/>
      <c r="H96" s="19"/>
      <c r="I96" s="19"/>
      <c r="J96" s="1"/>
      <c r="K96" s="1"/>
      <c r="L96" s="103"/>
      <c r="M96" s="1"/>
    </row>
    <row r="97" spans="1:13" s="40" customFormat="1" x14ac:dyDescent="0.4">
      <c r="A97" s="20">
        <v>1</v>
      </c>
      <c r="B97" s="42" t="s">
        <v>159</v>
      </c>
      <c r="C97" s="41" t="s">
        <v>160</v>
      </c>
      <c r="D97" s="43">
        <v>1000</v>
      </c>
      <c r="E97" s="24"/>
      <c r="F97" s="19">
        <f>IF($E$277&gt;=25000, D97*E97*0.95, 0)</f>
        <v>0</v>
      </c>
      <c r="G97" s="19">
        <f>IF($E$277&gt;=50000, D97*E97*0.9, 0)</f>
        <v>0</v>
      </c>
      <c r="H97" s="19">
        <f>IF($E$277&gt;=100000, D97*E97*0.85, 0)</f>
        <v>0</v>
      </c>
      <c r="I97" s="19">
        <f>IF($E$277&gt;=200000, D97*E97*0.8, 0)</f>
        <v>0</v>
      </c>
      <c r="J97" s="1">
        <f>D97*1.3</f>
        <v>1300</v>
      </c>
      <c r="K97" s="1"/>
      <c r="L97" s="103"/>
      <c r="M97" s="1"/>
    </row>
    <row r="98" spans="1:13" x14ac:dyDescent="0.45">
      <c r="A98" s="20">
        <v>2</v>
      </c>
      <c r="B98" s="21" t="s">
        <v>161</v>
      </c>
      <c r="C98" s="44" t="s">
        <v>162</v>
      </c>
      <c r="D98" s="43">
        <v>1000</v>
      </c>
      <c r="E98" s="24"/>
      <c r="F98" s="19">
        <f>IF($E$277&gt;=25000, D98*E98*0.95, 0)</f>
        <v>0</v>
      </c>
      <c r="G98" s="19">
        <f>IF($E$277&gt;=50000, D98*E98*0.9, 0)</f>
        <v>0</v>
      </c>
      <c r="H98" s="19">
        <f>IF($E$277&gt;=100000, D98*E98*0.85, 0)</f>
        <v>0</v>
      </c>
      <c r="I98" s="19">
        <f>IF($E$277&gt;=200000, D98*E98*0.8, 0)</f>
        <v>0</v>
      </c>
      <c r="J98" s="1">
        <f>D98*1.3</f>
        <v>1300</v>
      </c>
      <c r="L98" s="103"/>
    </row>
    <row r="99" spans="1:13" x14ac:dyDescent="0.45">
      <c r="A99" s="20">
        <v>3</v>
      </c>
      <c r="B99" s="21" t="s">
        <v>163</v>
      </c>
      <c r="C99" s="44" t="s">
        <v>164</v>
      </c>
      <c r="D99" s="43">
        <v>1000</v>
      </c>
      <c r="E99" s="24"/>
      <c r="F99" s="19">
        <f>IF($E$277&gt;=25000, D99*E99*0.95, 0)</f>
        <v>0</v>
      </c>
      <c r="G99" s="19">
        <f>IF($E$277&gt;=50000, D99*E99*0.9, 0)</f>
        <v>0</v>
      </c>
      <c r="H99" s="19">
        <f>IF($E$277&gt;=100000, D99*E99*0.85, 0)</f>
        <v>0</v>
      </c>
      <c r="I99" s="19">
        <f>IF($E$277&gt;=200000, D99*E99*0.8, 0)</f>
        <v>0</v>
      </c>
      <c r="J99" s="1">
        <f>D99*1.3</f>
        <v>1300</v>
      </c>
      <c r="L99" s="103"/>
    </row>
    <row r="100" spans="1:13" x14ac:dyDescent="0.45">
      <c r="A100" s="20">
        <v>4</v>
      </c>
      <c r="B100" s="45" t="s">
        <v>165</v>
      </c>
      <c r="C100" s="1" t="s">
        <v>166</v>
      </c>
      <c r="D100" s="43">
        <v>1000</v>
      </c>
      <c r="E100" s="24"/>
      <c r="F100" s="19">
        <f>IF($E$277&gt;=25000, D100*E100*0.95, 0)</f>
        <v>0</v>
      </c>
      <c r="G100" s="19">
        <f>IF($E$277&gt;=50000, D100*E100*0.9, 0)</f>
        <v>0</v>
      </c>
      <c r="H100" s="19">
        <f>IF($E$277&gt;=100000, D100*E100*0.85, 0)</f>
        <v>0</v>
      </c>
      <c r="I100" s="19">
        <f>IF($E$277&gt;=200000, D100*E100*0.8, 0)</f>
        <v>0</v>
      </c>
      <c r="J100" s="1">
        <f>D100*1.3</f>
        <v>1300</v>
      </c>
      <c r="L100" s="103"/>
    </row>
    <row r="101" spans="1:13" x14ac:dyDescent="0.45">
      <c r="A101" s="20">
        <v>5</v>
      </c>
      <c r="B101" s="21" t="s">
        <v>167</v>
      </c>
      <c r="C101" s="44" t="s">
        <v>168</v>
      </c>
      <c r="D101" s="43">
        <v>1000</v>
      </c>
      <c r="E101" s="24"/>
      <c r="F101" s="19">
        <f>IF($E$277&gt;=25000, D101*E101*0.95, 0)</f>
        <v>0</v>
      </c>
      <c r="G101" s="19">
        <f>IF($E$277&gt;=50000, D101*E101*0.9, 0)</f>
        <v>0</v>
      </c>
      <c r="H101" s="19">
        <f>IF($E$277&gt;=100000, D101*E101*0.85, 0)</f>
        <v>0</v>
      </c>
      <c r="I101" s="19">
        <f>IF($E$277&gt;=200000, D101*E101*0.8, 0)</f>
        <v>0</v>
      </c>
      <c r="J101" s="1">
        <f>D101*1.3</f>
        <v>1300</v>
      </c>
      <c r="L101" s="103"/>
    </row>
    <row r="102" spans="1:13" s="40" customFormat="1" x14ac:dyDescent="0.4">
      <c r="A102" s="113" t="s">
        <v>169</v>
      </c>
      <c r="B102" s="114"/>
      <c r="C102" s="16"/>
      <c r="D102" s="17"/>
      <c r="E102" s="18"/>
      <c r="F102" s="19"/>
      <c r="G102" s="19"/>
      <c r="H102" s="19"/>
      <c r="I102" s="19"/>
      <c r="J102" s="1"/>
      <c r="K102" s="1"/>
      <c r="L102" s="103"/>
      <c r="M102" s="1"/>
    </row>
    <row r="103" spans="1:13" s="40" customFormat="1" x14ac:dyDescent="0.4">
      <c r="A103" s="119" t="s">
        <v>170</v>
      </c>
      <c r="B103" s="120"/>
      <c r="C103" s="46"/>
      <c r="D103" s="47"/>
      <c r="E103" s="18"/>
      <c r="F103" s="19"/>
      <c r="G103" s="19"/>
      <c r="H103" s="19"/>
      <c r="I103" s="19"/>
      <c r="J103" s="1"/>
      <c r="K103" s="1"/>
      <c r="L103" s="103"/>
      <c r="M103" s="1"/>
    </row>
    <row r="104" spans="1:13" x14ac:dyDescent="0.45">
      <c r="A104" s="20">
        <v>1</v>
      </c>
      <c r="B104" s="45" t="s">
        <v>171</v>
      </c>
      <c r="C104" s="45" t="s">
        <v>172</v>
      </c>
      <c r="D104" s="48">
        <v>850</v>
      </c>
      <c r="E104" s="24"/>
      <c r="F104" s="19">
        <f t="shared" ref="F104:F112" si="18">IF($E$277&gt;=25000, D104*E104*0.95, 0)</f>
        <v>0</v>
      </c>
      <c r="G104" s="19">
        <f t="shared" ref="G104:G112" si="19">IF($E$277&gt;=50000, D104*E104*0.9, 0)</f>
        <v>0</v>
      </c>
      <c r="H104" s="19">
        <f t="shared" ref="H104:H112" si="20">IF($E$277&gt;=100000, D104*E104*0.85, 0)</f>
        <v>0</v>
      </c>
      <c r="I104" s="19">
        <f t="shared" ref="I104:I112" si="21">IF($E$277&gt;=200000, D104*E104*0.8, 0)</f>
        <v>0</v>
      </c>
      <c r="J104" s="1">
        <v>1100</v>
      </c>
      <c r="L104" s="103"/>
    </row>
    <row r="105" spans="1:13" x14ac:dyDescent="0.45">
      <c r="A105" s="20">
        <v>2</v>
      </c>
      <c r="B105" s="45" t="s">
        <v>173</v>
      </c>
      <c r="C105" s="49" t="s">
        <v>174</v>
      </c>
      <c r="D105" s="48">
        <v>850</v>
      </c>
      <c r="E105" s="24"/>
      <c r="F105" s="19">
        <f t="shared" si="18"/>
        <v>0</v>
      </c>
      <c r="G105" s="19">
        <f t="shared" si="19"/>
        <v>0</v>
      </c>
      <c r="H105" s="19">
        <f t="shared" si="20"/>
        <v>0</v>
      </c>
      <c r="I105" s="19">
        <f t="shared" si="21"/>
        <v>0</v>
      </c>
      <c r="J105" s="1">
        <v>1100</v>
      </c>
      <c r="L105" s="103"/>
    </row>
    <row r="106" spans="1:13" x14ac:dyDescent="0.45">
      <c r="A106" s="20">
        <v>3</v>
      </c>
      <c r="B106" s="45" t="s">
        <v>175</v>
      </c>
      <c r="C106" s="45" t="s">
        <v>176</v>
      </c>
      <c r="D106" s="48">
        <v>850</v>
      </c>
      <c r="E106" s="24"/>
      <c r="F106" s="19">
        <f t="shared" si="18"/>
        <v>0</v>
      </c>
      <c r="G106" s="19">
        <f t="shared" si="19"/>
        <v>0</v>
      </c>
      <c r="H106" s="19">
        <f t="shared" si="20"/>
        <v>0</v>
      </c>
      <c r="I106" s="19">
        <f t="shared" si="21"/>
        <v>0</v>
      </c>
      <c r="J106" s="1">
        <v>1100</v>
      </c>
      <c r="L106" s="103"/>
    </row>
    <row r="107" spans="1:13" x14ac:dyDescent="0.45">
      <c r="A107" s="20">
        <v>4</v>
      </c>
      <c r="B107" s="45" t="s">
        <v>177</v>
      </c>
      <c r="C107" s="45" t="s">
        <v>178</v>
      </c>
      <c r="D107" s="48">
        <v>850</v>
      </c>
      <c r="E107" s="24"/>
      <c r="F107" s="19">
        <f t="shared" si="18"/>
        <v>0</v>
      </c>
      <c r="G107" s="19">
        <f t="shared" si="19"/>
        <v>0</v>
      </c>
      <c r="H107" s="19">
        <f t="shared" si="20"/>
        <v>0</v>
      </c>
      <c r="I107" s="19">
        <f t="shared" si="21"/>
        <v>0</v>
      </c>
      <c r="J107" s="1">
        <v>1100</v>
      </c>
      <c r="L107" s="103"/>
    </row>
    <row r="108" spans="1:13" x14ac:dyDescent="0.45">
      <c r="A108" s="20">
        <v>5</v>
      </c>
      <c r="B108" s="45" t="s">
        <v>179</v>
      </c>
      <c r="C108" s="45" t="s">
        <v>180</v>
      </c>
      <c r="D108" s="48">
        <v>850</v>
      </c>
      <c r="E108" s="24"/>
      <c r="F108" s="19">
        <f t="shared" si="18"/>
        <v>0</v>
      </c>
      <c r="G108" s="19">
        <f t="shared" si="19"/>
        <v>0</v>
      </c>
      <c r="H108" s="19">
        <f t="shared" si="20"/>
        <v>0</v>
      </c>
      <c r="I108" s="19">
        <f t="shared" si="21"/>
        <v>0</v>
      </c>
      <c r="J108" s="1">
        <v>1100</v>
      </c>
      <c r="L108" s="103"/>
    </row>
    <row r="109" spans="1:13" x14ac:dyDescent="0.45">
      <c r="A109" s="20">
        <v>6</v>
      </c>
      <c r="B109" s="45" t="s">
        <v>181</v>
      </c>
      <c r="C109" s="45" t="s">
        <v>182</v>
      </c>
      <c r="D109" s="48">
        <v>850</v>
      </c>
      <c r="E109" s="24"/>
      <c r="F109" s="19">
        <f t="shared" si="18"/>
        <v>0</v>
      </c>
      <c r="G109" s="19">
        <f t="shared" si="19"/>
        <v>0</v>
      </c>
      <c r="H109" s="19">
        <f t="shared" si="20"/>
        <v>0</v>
      </c>
      <c r="I109" s="19">
        <f t="shared" si="21"/>
        <v>0</v>
      </c>
      <c r="J109" s="1">
        <v>1100</v>
      </c>
      <c r="L109" s="103"/>
    </row>
    <row r="110" spans="1:13" x14ac:dyDescent="0.45">
      <c r="A110" s="20">
        <v>7</v>
      </c>
      <c r="B110" s="45" t="s">
        <v>183</v>
      </c>
      <c r="C110" s="45" t="s">
        <v>184</v>
      </c>
      <c r="D110" s="48">
        <v>850</v>
      </c>
      <c r="E110" s="24"/>
      <c r="F110" s="19">
        <f t="shared" si="18"/>
        <v>0</v>
      </c>
      <c r="G110" s="19">
        <f t="shared" si="19"/>
        <v>0</v>
      </c>
      <c r="H110" s="19">
        <f t="shared" si="20"/>
        <v>0</v>
      </c>
      <c r="I110" s="19">
        <f t="shared" si="21"/>
        <v>0</v>
      </c>
      <c r="J110" s="1">
        <v>1100</v>
      </c>
      <c r="L110" s="103"/>
    </row>
    <row r="111" spans="1:13" x14ac:dyDescent="0.45">
      <c r="A111" s="20">
        <v>8</v>
      </c>
      <c r="B111" s="45" t="s">
        <v>185</v>
      </c>
      <c r="C111" s="45" t="s">
        <v>186</v>
      </c>
      <c r="D111" s="48">
        <v>850</v>
      </c>
      <c r="E111" s="24"/>
      <c r="F111" s="19">
        <f t="shared" si="18"/>
        <v>0</v>
      </c>
      <c r="G111" s="19">
        <f t="shared" si="19"/>
        <v>0</v>
      </c>
      <c r="H111" s="19">
        <f t="shared" si="20"/>
        <v>0</v>
      </c>
      <c r="I111" s="19">
        <f t="shared" si="21"/>
        <v>0</v>
      </c>
      <c r="J111" s="1">
        <v>1100</v>
      </c>
      <c r="L111" s="103"/>
    </row>
    <row r="112" spans="1:13" x14ac:dyDescent="0.45">
      <c r="A112" s="20">
        <v>9</v>
      </c>
      <c r="B112" s="45" t="s">
        <v>187</v>
      </c>
      <c r="C112" s="45" t="s">
        <v>188</v>
      </c>
      <c r="D112" s="48">
        <v>850</v>
      </c>
      <c r="E112" s="24"/>
      <c r="F112" s="19">
        <f t="shared" si="18"/>
        <v>0</v>
      </c>
      <c r="G112" s="19">
        <f t="shared" si="19"/>
        <v>0</v>
      </c>
      <c r="H112" s="19">
        <f t="shared" si="20"/>
        <v>0</v>
      </c>
      <c r="I112" s="19">
        <f t="shared" si="21"/>
        <v>0</v>
      </c>
      <c r="J112" s="1">
        <v>1100</v>
      </c>
      <c r="L112" s="103"/>
    </row>
    <row r="113" spans="1:13" s="40" customFormat="1" x14ac:dyDescent="0.4">
      <c r="A113" s="119" t="s">
        <v>189</v>
      </c>
      <c r="B113" s="120"/>
      <c r="C113" s="46"/>
      <c r="D113" s="47"/>
      <c r="E113" s="18"/>
      <c r="F113" s="19"/>
      <c r="G113" s="19"/>
      <c r="H113" s="19"/>
      <c r="I113" s="19"/>
      <c r="J113" s="1"/>
      <c r="K113" s="1"/>
      <c r="L113" s="103"/>
      <c r="M113" s="1"/>
    </row>
    <row r="114" spans="1:13" x14ac:dyDescent="0.45">
      <c r="A114" s="20">
        <v>1</v>
      </c>
      <c r="B114" s="21" t="s">
        <v>190</v>
      </c>
      <c r="C114" s="21" t="s">
        <v>191</v>
      </c>
      <c r="D114" s="48">
        <v>1050</v>
      </c>
      <c r="E114" s="24"/>
      <c r="F114" s="19">
        <f t="shared" ref="F114:F119" si="22">IF($E$277&gt;=25000, D114*E114*0.95, 0)</f>
        <v>0</v>
      </c>
      <c r="G114" s="19">
        <f t="shared" ref="G114:G119" si="23">IF($E$277&gt;=50000, D114*E114*0.9, 0)</f>
        <v>0</v>
      </c>
      <c r="H114" s="19">
        <f t="shared" ref="H114:H119" si="24">IF($E$277&gt;=100000, D114*E114*0.85, 0)</f>
        <v>0</v>
      </c>
      <c r="I114" s="19">
        <f t="shared" ref="I114:I119" si="25">IF($E$277&gt;=200000, D114*E114*0.8, 0)</f>
        <v>0</v>
      </c>
      <c r="J114" s="1">
        <v>1350</v>
      </c>
      <c r="L114" s="103"/>
    </row>
    <row r="115" spans="1:13" x14ac:dyDescent="0.45">
      <c r="A115" s="20">
        <v>2</v>
      </c>
      <c r="B115" s="21" t="s">
        <v>192</v>
      </c>
      <c r="C115" s="21" t="s">
        <v>193</v>
      </c>
      <c r="D115" s="48">
        <v>1050</v>
      </c>
      <c r="E115" s="24"/>
      <c r="F115" s="19">
        <f t="shared" si="22"/>
        <v>0</v>
      </c>
      <c r="G115" s="19">
        <f t="shared" si="23"/>
        <v>0</v>
      </c>
      <c r="H115" s="19">
        <f t="shared" si="24"/>
        <v>0</v>
      </c>
      <c r="I115" s="19">
        <f t="shared" si="25"/>
        <v>0</v>
      </c>
      <c r="J115" s="1">
        <v>1350</v>
      </c>
      <c r="L115" s="103"/>
    </row>
    <row r="116" spans="1:13" x14ac:dyDescent="0.45">
      <c r="A116" s="20">
        <v>3</v>
      </c>
      <c r="B116" s="21" t="s">
        <v>194</v>
      </c>
      <c r="C116" s="21" t="s">
        <v>195</v>
      </c>
      <c r="D116" s="48">
        <v>1050</v>
      </c>
      <c r="E116" s="24"/>
      <c r="F116" s="19">
        <f t="shared" si="22"/>
        <v>0</v>
      </c>
      <c r="G116" s="19">
        <f t="shared" si="23"/>
        <v>0</v>
      </c>
      <c r="H116" s="19">
        <f t="shared" si="24"/>
        <v>0</v>
      </c>
      <c r="I116" s="19">
        <f t="shared" si="25"/>
        <v>0</v>
      </c>
      <c r="J116" s="1">
        <v>1350</v>
      </c>
      <c r="L116" s="103"/>
    </row>
    <row r="117" spans="1:13" x14ac:dyDescent="0.45">
      <c r="A117" s="20">
        <v>4</v>
      </c>
      <c r="B117" s="21" t="s">
        <v>196</v>
      </c>
      <c r="C117" s="21" t="s">
        <v>197</v>
      </c>
      <c r="D117" s="48">
        <v>1050</v>
      </c>
      <c r="E117" s="24"/>
      <c r="F117" s="19">
        <f t="shared" si="22"/>
        <v>0</v>
      </c>
      <c r="G117" s="19">
        <f t="shared" si="23"/>
        <v>0</v>
      </c>
      <c r="H117" s="19">
        <f t="shared" si="24"/>
        <v>0</v>
      </c>
      <c r="I117" s="19">
        <f t="shared" si="25"/>
        <v>0</v>
      </c>
      <c r="J117" s="1">
        <v>1350</v>
      </c>
      <c r="L117" s="103"/>
    </row>
    <row r="118" spans="1:13" x14ac:dyDescent="0.45">
      <c r="A118" s="20">
        <v>5</v>
      </c>
      <c r="B118" s="21" t="s">
        <v>198</v>
      </c>
      <c r="C118" s="21" t="s">
        <v>199</v>
      </c>
      <c r="D118" s="48">
        <v>1050</v>
      </c>
      <c r="E118" s="24"/>
      <c r="F118" s="19">
        <f t="shared" si="22"/>
        <v>0</v>
      </c>
      <c r="G118" s="19">
        <f t="shared" si="23"/>
        <v>0</v>
      </c>
      <c r="H118" s="19">
        <f t="shared" si="24"/>
        <v>0</v>
      </c>
      <c r="I118" s="19">
        <f t="shared" si="25"/>
        <v>0</v>
      </c>
      <c r="J118" s="1">
        <v>1350</v>
      </c>
      <c r="L118" s="103"/>
    </row>
    <row r="119" spans="1:13" ht="10.9" customHeight="1" x14ac:dyDescent="0.45">
      <c r="A119" s="20">
        <v>6</v>
      </c>
      <c r="B119" s="21" t="s">
        <v>478</v>
      </c>
      <c r="C119" s="21" t="s">
        <v>200</v>
      </c>
      <c r="D119" s="48">
        <v>1050</v>
      </c>
      <c r="E119" s="24"/>
      <c r="F119" s="19">
        <f t="shared" si="22"/>
        <v>0</v>
      </c>
      <c r="G119" s="19">
        <f t="shared" si="23"/>
        <v>0</v>
      </c>
      <c r="H119" s="19">
        <f t="shared" si="24"/>
        <v>0</v>
      </c>
      <c r="I119" s="19">
        <f t="shared" si="25"/>
        <v>0</v>
      </c>
      <c r="J119" s="1">
        <v>1350</v>
      </c>
      <c r="L119" s="103"/>
    </row>
    <row r="120" spans="1:13" x14ac:dyDescent="0.45">
      <c r="A120" s="121" t="s">
        <v>201</v>
      </c>
      <c r="B120" s="122"/>
      <c r="C120" s="50"/>
      <c r="D120" s="51"/>
      <c r="E120" s="18"/>
      <c r="L120" s="103"/>
    </row>
    <row r="121" spans="1:13" s="56" customFormat="1" x14ac:dyDescent="0.4">
      <c r="A121" s="52">
        <v>1</v>
      </c>
      <c r="B121" s="53" t="s">
        <v>202</v>
      </c>
      <c r="C121" s="54" t="s">
        <v>203</v>
      </c>
      <c r="D121" s="23">
        <v>1050</v>
      </c>
      <c r="E121" s="55"/>
      <c r="F121" s="19">
        <f t="shared" ref="F121:F131" si="26">IF($E$277&gt;=25000, D121*E121*0.95, 0)</f>
        <v>0</v>
      </c>
      <c r="G121" s="19">
        <f t="shared" ref="G121:G131" si="27">IF($E$277&gt;=50000, D121*E121*0.9, 0)</f>
        <v>0</v>
      </c>
      <c r="H121" s="19">
        <f t="shared" ref="H121:H131" si="28">IF($E$277&gt;=100000, D121*E121*0.85, 0)</f>
        <v>0</v>
      </c>
      <c r="I121" s="19">
        <f t="shared" ref="I121:I131" si="29">IF($E$277&gt;=200000, D121*E121*0.8, 0)</f>
        <v>0</v>
      </c>
      <c r="J121" s="1">
        <v>1350</v>
      </c>
      <c r="K121" s="1"/>
      <c r="L121" s="103"/>
      <c r="M121" s="1"/>
    </row>
    <row r="122" spans="1:13" x14ac:dyDescent="0.45">
      <c r="A122" s="52">
        <v>2</v>
      </c>
      <c r="B122" s="22" t="s">
        <v>206</v>
      </c>
      <c r="C122" s="21" t="s">
        <v>207</v>
      </c>
      <c r="D122" s="23">
        <v>1050</v>
      </c>
      <c r="E122" s="24"/>
      <c r="F122" s="19">
        <f t="shared" si="26"/>
        <v>0</v>
      </c>
      <c r="G122" s="19">
        <f t="shared" si="27"/>
        <v>0</v>
      </c>
      <c r="H122" s="19">
        <f t="shared" si="28"/>
        <v>0</v>
      </c>
      <c r="I122" s="19">
        <f t="shared" si="29"/>
        <v>0</v>
      </c>
      <c r="J122" s="1">
        <v>1350</v>
      </c>
      <c r="L122" s="103"/>
    </row>
    <row r="123" spans="1:13" x14ac:dyDescent="0.45">
      <c r="A123" s="52">
        <v>3</v>
      </c>
      <c r="B123" s="22" t="s">
        <v>208</v>
      </c>
      <c r="C123" s="21" t="s">
        <v>209</v>
      </c>
      <c r="D123" s="23">
        <v>1050</v>
      </c>
      <c r="E123" s="24"/>
      <c r="F123" s="19">
        <f t="shared" si="26"/>
        <v>0</v>
      </c>
      <c r="G123" s="19">
        <f t="shared" si="27"/>
        <v>0</v>
      </c>
      <c r="H123" s="19">
        <f t="shared" si="28"/>
        <v>0</v>
      </c>
      <c r="I123" s="19">
        <f t="shared" si="29"/>
        <v>0</v>
      </c>
      <c r="J123" s="1">
        <v>1350</v>
      </c>
      <c r="L123" s="103"/>
    </row>
    <row r="124" spans="1:13" x14ac:dyDescent="0.45">
      <c r="A124" s="52">
        <v>4</v>
      </c>
      <c r="B124" s="22" t="s">
        <v>210</v>
      </c>
      <c r="C124" s="21" t="s">
        <v>211</v>
      </c>
      <c r="D124" s="23">
        <v>1050</v>
      </c>
      <c r="E124" s="24"/>
      <c r="F124" s="19">
        <f t="shared" si="26"/>
        <v>0</v>
      </c>
      <c r="G124" s="19">
        <f t="shared" si="27"/>
        <v>0</v>
      </c>
      <c r="H124" s="19">
        <f t="shared" si="28"/>
        <v>0</v>
      </c>
      <c r="I124" s="19">
        <f t="shared" si="29"/>
        <v>0</v>
      </c>
      <c r="J124" s="1">
        <v>1350</v>
      </c>
      <c r="L124" s="103"/>
    </row>
    <row r="125" spans="1:13" x14ac:dyDescent="0.45">
      <c r="A125" s="52">
        <v>5</v>
      </c>
      <c r="B125" s="22" t="s">
        <v>212</v>
      </c>
      <c r="C125" s="21" t="s">
        <v>213</v>
      </c>
      <c r="D125" s="23">
        <v>1050</v>
      </c>
      <c r="E125" s="24"/>
      <c r="F125" s="19">
        <f t="shared" si="26"/>
        <v>0</v>
      </c>
      <c r="G125" s="19">
        <f t="shared" si="27"/>
        <v>0</v>
      </c>
      <c r="H125" s="19">
        <f t="shared" si="28"/>
        <v>0</v>
      </c>
      <c r="I125" s="19">
        <f t="shared" si="29"/>
        <v>0</v>
      </c>
      <c r="J125" s="1">
        <v>1350</v>
      </c>
      <c r="L125" s="103"/>
    </row>
    <row r="126" spans="1:13" x14ac:dyDescent="0.45">
      <c r="A126" s="52">
        <v>6</v>
      </c>
      <c r="B126" s="22" t="s">
        <v>214</v>
      </c>
      <c r="C126" s="21" t="s">
        <v>215</v>
      </c>
      <c r="D126" s="23">
        <v>1050</v>
      </c>
      <c r="E126" s="24"/>
      <c r="F126" s="19">
        <f t="shared" si="26"/>
        <v>0</v>
      </c>
      <c r="G126" s="19">
        <f t="shared" si="27"/>
        <v>0</v>
      </c>
      <c r="H126" s="19">
        <f t="shared" si="28"/>
        <v>0</v>
      </c>
      <c r="I126" s="19">
        <f t="shared" si="29"/>
        <v>0</v>
      </c>
      <c r="J126" s="1">
        <v>1350</v>
      </c>
      <c r="L126" s="103"/>
    </row>
    <row r="127" spans="1:13" x14ac:dyDescent="0.45">
      <c r="A127" s="52">
        <v>7</v>
      </c>
      <c r="B127" s="22" t="s">
        <v>216</v>
      </c>
      <c r="C127" s="21" t="s">
        <v>217</v>
      </c>
      <c r="D127" s="23">
        <v>1050</v>
      </c>
      <c r="E127" s="24"/>
      <c r="F127" s="19">
        <f t="shared" si="26"/>
        <v>0</v>
      </c>
      <c r="G127" s="19">
        <f t="shared" si="27"/>
        <v>0</v>
      </c>
      <c r="H127" s="19">
        <f t="shared" si="28"/>
        <v>0</v>
      </c>
      <c r="I127" s="19">
        <f t="shared" si="29"/>
        <v>0</v>
      </c>
      <c r="J127" s="1">
        <v>1350</v>
      </c>
      <c r="L127" s="103"/>
    </row>
    <row r="128" spans="1:13" x14ac:dyDescent="0.45">
      <c r="A128" s="52">
        <v>8</v>
      </c>
      <c r="B128" s="22" t="s">
        <v>218</v>
      </c>
      <c r="C128" s="21" t="s">
        <v>219</v>
      </c>
      <c r="D128" s="23">
        <v>1050</v>
      </c>
      <c r="E128" s="24"/>
      <c r="F128" s="19">
        <f t="shared" si="26"/>
        <v>0</v>
      </c>
      <c r="G128" s="19">
        <f t="shared" si="27"/>
        <v>0</v>
      </c>
      <c r="H128" s="19">
        <f t="shared" si="28"/>
        <v>0</v>
      </c>
      <c r="I128" s="19">
        <f t="shared" si="29"/>
        <v>0</v>
      </c>
      <c r="J128" s="1">
        <v>1350</v>
      </c>
      <c r="L128" s="103"/>
    </row>
    <row r="129" spans="1:13" x14ac:dyDescent="0.45">
      <c r="A129" s="52">
        <v>9</v>
      </c>
      <c r="B129" s="22" t="s">
        <v>220</v>
      </c>
      <c r="C129" s="21" t="s">
        <v>221</v>
      </c>
      <c r="D129" s="23">
        <v>1050</v>
      </c>
      <c r="E129" s="24"/>
      <c r="F129" s="19">
        <f t="shared" si="26"/>
        <v>0</v>
      </c>
      <c r="G129" s="19">
        <f t="shared" si="27"/>
        <v>0</v>
      </c>
      <c r="H129" s="19">
        <f t="shared" si="28"/>
        <v>0</v>
      </c>
      <c r="I129" s="19">
        <f t="shared" si="29"/>
        <v>0</v>
      </c>
      <c r="J129" s="1">
        <v>1350</v>
      </c>
      <c r="L129" s="103"/>
    </row>
    <row r="130" spans="1:13" x14ac:dyDescent="0.45">
      <c r="A130" s="52">
        <v>10</v>
      </c>
      <c r="B130" s="44" t="s">
        <v>222</v>
      </c>
      <c r="C130" s="21" t="s">
        <v>223</v>
      </c>
      <c r="D130" s="23">
        <v>1050</v>
      </c>
      <c r="E130" s="24"/>
      <c r="F130" s="19">
        <f t="shared" si="26"/>
        <v>0</v>
      </c>
      <c r="G130" s="19">
        <f t="shared" si="27"/>
        <v>0</v>
      </c>
      <c r="H130" s="19">
        <f t="shared" si="28"/>
        <v>0</v>
      </c>
      <c r="I130" s="19">
        <f t="shared" si="29"/>
        <v>0</v>
      </c>
      <c r="J130" s="1">
        <v>1350</v>
      </c>
      <c r="L130" s="103"/>
    </row>
    <row r="131" spans="1:13" x14ac:dyDescent="0.45">
      <c r="A131" s="52">
        <v>11</v>
      </c>
      <c r="B131" s="44" t="s">
        <v>224</v>
      </c>
      <c r="C131" s="21" t="s">
        <v>225</v>
      </c>
      <c r="D131" s="23">
        <v>1050</v>
      </c>
      <c r="E131" s="24"/>
      <c r="F131" s="19">
        <f t="shared" si="26"/>
        <v>0</v>
      </c>
      <c r="G131" s="19">
        <f t="shared" si="27"/>
        <v>0</v>
      </c>
      <c r="H131" s="19">
        <f t="shared" si="28"/>
        <v>0</v>
      </c>
      <c r="I131" s="19">
        <f t="shared" si="29"/>
        <v>0</v>
      </c>
      <c r="J131" s="1">
        <v>1350</v>
      </c>
      <c r="L131" s="103"/>
    </row>
    <row r="132" spans="1:13" s="40" customFormat="1" x14ac:dyDescent="0.4">
      <c r="A132" s="119" t="s">
        <v>226</v>
      </c>
      <c r="B132" s="120"/>
      <c r="C132" s="46"/>
      <c r="D132" s="47"/>
      <c r="E132" s="18"/>
      <c r="F132" s="19"/>
      <c r="G132" s="19"/>
      <c r="H132" s="19"/>
      <c r="I132" s="19"/>
      <c r="J132" s="1"/>
      <c r="K132" s="1"/>
      <c r="L132" s="103"/>
      <c r="M132" s="1"/>
    </row>
    <row r="133" spans="1:13" x14ac:dyDescent="0.45">
      <c r="A133" s="20">
        <v>1</v>
      </c>
      <c r="B133" s="21" t="s">
        <v>487</v>
      </c>
      <c r="C133" s="22" t="s">
        <v>227</v>
      </c>
      <c r="D133" s="23">
        <v>1050</v>
      </c>
      <c r="E133" s="24"/>
      <c r="F133" s="19">
        <f t="shared" ref="F133:F146" si="30">IF($E$277&gt;=25000, D133*E133*0.95, 0)</f>
        <v>0</v>
      </c>
      <c r="G133" s="19">
        <f t="shared" ref="G133:G146" si="31">IF($E$277&gt;=50000, D133*E133*0.9, 0)</f>
        <v>0</v>
      </c>
      <c r="H133" s="19">
        <f t="shared" ref="H133:H146" si="32">IF($E$277&gt;=100000, D133*E133*0.85, 0)</f>
        <v>0</v>
      </c>
      <c r="I133" s="19">
        <f t="shared" ref="I133:I146" si="33">IF($E$277&gt;=200000, D133*E133*0.8, 0)</f>
        <v>0</v>
      </c>
      <c r="J133" s="1">
        <v>1350</v>
      </c>
      <c r="L133" s="103"/>
    </row>
    <row r="134" spans="1:13" x14ac:dyDescent="0.45">
      <c r="A134" s="20">
        <v>2</v>
      </c>
      <c r="B134" s="21" t="s">
        <v>488</v>
      </c>
      <c r="C134" s="22" t="s">
        <v>228</v>
      </c>
      <c r="D134" s="23">
        <v>1050</v>
      </c>
      <c r="E134" s="24"/>
      <c r="F134" s="19">
        <f t="shared" si="30"/>
        <v>0</v>
      </c>
      <c r="G134" s="19">
        <f t="shared" si="31"/>
        <v>0</v>
      </c>
      <c r="H134" s="19">
        <f t="shared" si="32"/>
        <v>0</v>
      </c>
      <c r="I134" s="19">
        <f t="shared" si="33"/>
        <v>0</v>
      </c>
      <c r="J134" s="1">
        <v>1350</v>
      </c>
      <c r="L134" s="103"/>
    </row>
    <row r="135" spans="1:13" x14ac:dyDescent="0.45">
      <c r="A135" s="20">
        <v>3</v>
      </c>
      <c r="B135" s="21" t="s">
        <v>489</v>
      </c>
      <c r="C135" s="22" t="s">
        <v>229</v>
      </c>
      <c r="D135" s="23">
        <v>1050</v>
      </c>
      <c r="E135" s="24"/>
      <c r="F135" s="19">
        <f t="shared" si="30"/>
        <v>0</v>
      </c>
      <c r="G135" s="19">
        <f t="shared" si="31"/>
        <v>0</v>
      </c>
      <c r="H135" s="19">
        <f t="shared" si="32"/>
        <v>0</v>
      </c>
      <c r="I135" s="19">
        <f t="shared" si="33"/>
        <v>0</v>
      </c>
      <c r="J135" s="1">
        <v>1350</v>
      </c>
      <c r="L135" s="103"/>
    </row>
    <row r="136" spans="1:13" x14ac:dyDescent="0.45">
      <c r="A136" s="20">
        <v>4</v>
      </c>
      <c r="B136" s="21" t="s">
        <v>490</v>
      </c>
      <c r="C136" s="22" t="s">
        <v>235</v>
      </c>
      <c r="D136" s="23">
        <v>1050</v>
      </c>
      <c r="E136" s="24"/>
      <c r="F136" s="19">
        <f t="shared" si="30"/>
        <v>0</v>
      </c>
      <c r="G136" s="19">
        <f t="shared" si="31"/>
        <v>0</v>
      </c>
      <c r="H136" s="19">
        <f t="shared" si="32"/>
        <v>0</v>
      </c>
      <c r="I136" s="19">
        <f t="shared" si="33"/>
        <v>0</v>
      </c>
      <c r="J136" s="1">
        <v>1350</v>
      </c>
      <c r="L136" s="103"/>
    </row>
    <row r="137" spans="1:13" x14ac:dyDescent="0.45">
      <c r="A137" s="20">
        <v>5</v>
      </c>
      <c r="B137" s="21" t="s">
        <v>491</v>
      </c>
      <c r="C137" s="22" t="s">
        <v>230</v>
      </c>
      <c r="D137" s="23">
        <v>1050</v>
      </c>
      <c r="E137" s="24"/>
      <c r="F137" s="19">
        <f t="shared" si="30"/>
        <v>0</v>
      </c>
      <c r="G137" s="19">
        <f t="shared" si="31"/>
        <v>0</v>
      </c>
      <c r="H137" s="19">
        <f t="shared" si="32"/>
        <v>0</v>
      </c>
      <c r="I137" s="19">
        <f t="shared" si="33"/>
        <v>0</v>
      </c>
      <c r="J137" s="1">
        <v>1350</v>
      </c>
      <c r="L137" s="103"/>
    </row>
    <row r="138" spans="1:13" x14ac:dyDescent="0.45">
      <c r="A138" s="20">
        <v>6</v>
      </c>
      <c r="B138" s="21" t="s">
        <v>492</v>
      </c>
      <c r="C138" s="22" t="s">
        <v>236</v>
      </c>
      <c r="D138" s="23">
        <v>1050</v>
      </c>
      <c r="E138" s="24"/>
      <c r="F138" s="19">
        <f t="shared" si="30"/>
        <v>0</v>
      </c>
      <c r="G138" s="19">
        <f t="shared" si="31"/>
        <v>0</v>
      </c>
      <c r="H138" s="19">
        <f t="shared" si="32"/>
        <v>0</v>
      </c>
      <c r="I138" s="19">
        <f t="shared" si="33"/>
        <v>0</v>
      </c>
      <c r="J138" s="1">
        <v>1350</v>
      </c>
      <c r="L138" s="103"/>
    </row>
    <row r="139" spans="1:13" x14ac:dyDescent="0.45">
      <c r="A139" s="20">
        <v>7</v>
      </c>
      <c r="B139" s="21" t="s">
        <v>493</v>
      </c>
      <c r="C139" s="22" t="s">
        <v>237</v>
      </c>
      <c r="D139" s="23">
        <v>1050</v>
      </c>
      <c r="E139" s="24"/>
      <c r="F139" s="19">
        <f t="shared" si="30"/>
        <v>0</v>
      </c>
      <c r="G139" s="19">
        <f t="shared" si="31"/>
        <v>0</v>
      </c>
      <c r="H139" s="19">
        <f t="shared" si="32"/>
        <v>0</v>
      </c>
      <c r="I139" s="19">
        <f t="shared" si="33"/>
        <v>0</v>
      </c>
      <c r="J139" s="1">
        <v>1350</v>
      </c>
      <c r="L139" s="103"/>
    </row>
    <row r="140" spans="1:13" x14ac:dyDescent="0.45">
      <c r="A140" s="20">
        <v>8</v>
      </c>
      <c r="B140" s="21" t="s">
        <v>481</v>
      </c>
      <c r="C140" s="22" t="s">
        <v>482</v>
      </c>
      <c r="D140" s="23">
        <v>1050</v>
      </c>
      <c r="E140" s="24"/>
      <c r="F140" s="19">
        <f t="shared" si="30"/>
        <v>0</v>
      </c>
      <c r="G140" s="19">
        <f t="shared" si="31"/>
        <v>0</v>
      </c>
      <c r="H140" s="19">
        <f t="shared" si="32"/>
        <v>0</v>
      </c>
      <c r="I140" s="19">
        <f t="shared" si="33"/>
        <v>0</v>
      </c>
      <c r="J140" s="1">
        <v>1350</v>
      </c>
      <c r="L140" s="103"/>
    </row>
    <row r="141" spans="1:13" x14ac:dyDescent="0.45">
      <c r="A141" s="20">
        <v>9</v>
      </c>
      <c r="B141" s="21" t="s">
        <v>479</v>
      </c>
      <c r="C141" s="22" t="s">
        <v>480</v>
      </c>
      <c r="D141" s="23">
        <v>1050</v>
      </c>
      <c r="E141" s="24"/>
      <c r="F141" s="19">
        <f t="shared" si="30"/>
        <v>0</v>
      </c>
      <c r="G141" s="19">
        <f t="shared" si="31"/>
        <v>0</v>
      </c>
      <c r="H141" s="19">
        <f t="shared" si="32"/>
        <v>0</v>
      </c>
      <c r="I141" s="19">
        <f t="shared" si="33"/>
        <v>0</v>
      </c>
      <c r="J141" s="1">
        <v>1350</v>
      </c>
      <c r="L141" s="103"/>
    </row>
    <row r="142" spans="1:13" x14ac:dyDescent="0.45">
      <c r="A142" s="20">
        <v>10</v>
      </c>
      <c r="B142" s="22" t="s">
        <v>204</v>
      </c>
      <c r="C142" s="21" t="s">
        <v>205</v>
      </c>
      <c r="D142" s="23">
        <v>1050</v>
      </c>
      <c r="E142" s="24"/>
      <c r="F142" s="19">
        <f t="shared" si="30"/>
        <v>0</v>
      </c>
      <c r="G142" s="19">
        <f t="shared" si="31"/>
        <v>0</v>
      </c>
      <c r="H142" s="19">
        <f t="shared" si="32"/>
        <v>0</v>
      </c>
      <c r="I142" s="19">
        <f t="shared" si="33"/>
        <v>0</v>
      </c>
      <c r="J142" s="1">
        <v>1350</v>
      </c>
      <c r="L142" s="103"/>
    </row>
    <row r="143" spans="1:13" x14ac:dyDescent="0.45">
      <c r="A143" s="20">
        <v>11</v>
      </c>
      <c r="B143" s="22" t="s">
        <v>485</v>
      </c>
      <c r="C143" s="21" t="s">
        <v>486</v>
      </c>
      <c r="D143" s="23">
        <v>1050</v>
      </c>
      <c r="E143" s="24"/>
      <c r="F143" s="19">
        <f t="shared" si="30"/>
        <v>0</v>
      </c>
      <c r="G143" s="19">
        <f t="shared" si="31"/>
        <v>0</v>
      </c>
      <c r="H143" s="19">
        <f t="shared" si="32"/>
        <v>0</v>
      </c>
      <c r="I143" s="19">
        <f t="shared" si="33"/>
        <v>0</v>
      </c>
      <c r="J143" s="1">
        <v>1350</v>
      </c>
      <c r="L143" s="103"/>
    </row>
    <row r="144" spans="1:13" x14ac:dyDescent="0.45">
      <c r="A144" s="20">
        <v>12</v>
      </c>
      <c r="B144" s="22" t="s">
        <v>233</v>
      </c>
      <c r="C144" s="21" t="s">
        <v>234</v>
      </c>
      <c r="D144" s="23">
        <v>1050</v>
      </c>
      <c r="E144" s="24"/>
      <c r="F144" s="19">
        <f t="shared" si="30"/>
        <v>0</v>
      </c>
      <c r="G144" s="19">
        <f t="shared" si="31"/>
        <v>0</v>
      </c>
      <c r="H144" s="19">
        <f t="shared" si="32"/>
        <v>0</v>
      </c>
      <c r="I144" s="19">
        <f t="shared" si="33"/>
        <v>0</v>
      </c>
      <c r="J144" s="1">
        <v>1350</v>
      </c>
      <c r="L144" s="103"/>
    </row>
    <row r="145" spans="1:12" x14ac:dyDescent="0.45">
      <c r="A145" s="20">
        <v>13</v>
      </c>
      <c r="B145" s="22" t="s">
        <v>483</v>
      </c>
      <c r="C145" s="21" t="s">
        <v>484</v>
      </c>
      <c r="D145" s="23">
        <v>1050</v>
      </c>
      <c r="E145" s="24"/>
      <c r="F145" s="19">
        <f t="shared" si="30"/>
        <v>0</v>
      </c>
      <c r="G145" s="19">
        <f t="shared" si="31"/>
        <v>0</v>
      </c>
      <c r="H145" s="19">
        <f t="shared" si="32"/>
        <v>0</v>
      </c>
      <c r="I145" s="19">
        <f t="shared" si="33"/>
        <v>0</v>
      </c>
      <c r="J145" s="1">
        <v>1350</v>
      </c>
      <c r="L145" s="103"/>
    </row>
    <row r="146" spans="1:12" x14ac:dyDescent="0.45">
      <c r="A146" s="20">
        <v>14</v>
      </c>
      <c r="B146" s="22" t="s">
        <v>231</v>
      </c>
      <c r="C146" s="21" t="s">
        <v>232</v>
      </c>
      <c r="D146" s="23">
        <v>1050</v>
      </c>
      <c r="E146" s="24"/>
      <c r="F146" s="19">
        <f t="shared" si="30"/>
        <v>0</v>
      </c>
      <c r="G146" s="19">
        <f t="shared" si="31"/>
        <v>0</v>
      </c>
      <c r="H146" s="19">
        <f t="shared" si="32"/>
        <v>0</v>
      </c>
      <c r="I146" s="19">
        <f t="shared" si="33"/>
        <v>0</v>
      </c>
      <c r="J146" s="1">
        <v>1350</v>
      </c>
      <c r="L146" s="103"/>
    </row>
    <row r="147" spans="1:12" x14ac:dyDescent="0.45">
      <c r="A147" s="113" t="s">
        <v>238</v>
      </c>
      <c r="B147" s="114"/>
      <c r="C147" s="16"/>
      <c r="D147" s="17"/>
      <c r="E147" s="18"/>
      <c r="L147" s="103"/>
    </row>
    <row r="148" spans="1:12" ht="15.6" customHeight="1" x14ac:dyDescent="0.45">
      <c r="A148" s="58">
        <v>1</v>
      </c>
      <c r="B148" s="21" t="s">
        <v>239</v>
      </c>
      <c r="C148" s="22" t="s">
        <v>240</v>
      </c>
      <c r="D148" s="23">
        <v>1200</v>
      </c>
      <c r="E148" s="24"/>
      <c r="F148" s="19">
        <f t="shared" ref="F148:F166" si="34">IF($E$277&gt;=25000, D148*E148*0.95, 0)</f>
        <v>0</v>
      </c>
      <c r="G148" s="19">
        <f t="shared" ref="G148:G161" si="35">IF($E$277&gt;=50000, D148*E148*0.9, 0)</f>
        <v>0</v>
      </c>
      <c r="H148" s="19">
        <f t="shared" ref="H148:H161" si="36">IF($E$277&gt;=100000, D148*E148*0.85, 0)</f>
        <v>0</v>
      </c>
      <c r="I148" s="19">
        <f t="shared" ref="I148:I161" si="37">IF($E$277&gt;=200000, D148*E148*0.8, 0)</f>
        <v>0</v>
      </c>
      <c r="J148" s="1">
        <v>1600</v>
      </c>
      <c r="L148" s="103"/>
    </row>
    <row r="149" spans="1:12" ht="26.25" x14ac:dyDescent="0.45">
      <c r="A149" s="58">
        <v>2</v>
      </c>
      <c r="B149" s="21" t="s">
        <v>241</v>
      </c>
      <c r="C149" s="22" t="s">
        <v>242</v>
      </c>
      <c r="D149" s="23">
        <v>1200</v>
      </c>
      <c r="E149" s="24"/>
      <c r="F149" s="19">
        <f t="shared" si="34"/>
        <v>0</v>
      </c>
      <c r="G149" s="19">
        <f t="shared" si="35"/>
        <v>0</v>
      </c>
      <c r="H149" s="19">
        <f t="shared" si="36"/>
        <v>0</v>
      </c>
      <c r="I149" s="19">
        <f t="shared" si="37"/>
        <v>0</v>
      </c>
      <c r="J149" s="1">
        <v>1600</v>
      </c>
      <c r="L149" s="103"/>
    </row>
    <row r="150" spans="1:12" x14ac:dyDescent="0.45">
      <c r="A150" s="58">
        <v>3</v>
      </c>
      <c r="B150" s="21" t="s">
        <v>507</v>
      </c>
      <c r="C150" s="22" t="s">
        <v>243</v>
      </c>
      <c r="D150" s="23">
        <v>1050</v>
      </c>
      <c r="E150" s="24"/>
      <c r="F150" s="19">
        <f t="shared" si="34"/>
        <v>0</v>
      </c>
      <c r="G150" s="19">
        <f t="shared" si="35"/>
        <v>0</v>
      </c>
      <c r="H150" s="19">
        <f t="shared" si="36"/>
        <v>0</v>
      </c>
      <c r="I150" s="19">
        <f t="shared" si="37"/>
        <v>0</v>
      </c>
      <c r="J150" s="1">
        <v>1350</v>
      </c>
      <c r="L150" s="103"/>
    </row>
    <row r="151" spans="1:12" x14ac:dyDescent="0.45">
      <c r="A151" s="58">
        <v>4</v>
      </c>
      <c r="B151" s="21" t="s">
        <v>508</v>
      </c>
      <c r="C151" s="44" t="s">
        <v>496</v>
      </c>
      <c r="D151" s="23">
        <v>1050</v>
      </c>
      <c r="E151" s="24"/>
      <c r="F151" s="19">
        <f t="shared" si="34"/>
        <v>0</v>
      </c>
      <c r="G151" s="19">
        <f t="shared" si="35"/>
        <v>0</v>
      </c>
      <c r="H151" s="19">
        <f t="shared" si="36"/>
        <v>0</v>
      </c>
      <c r="I151" s="19">
        <f t="shared" si="37"/>
        <v>0</v>
      </c>
      <c r="J151" s="1">
        <v>1350</v>
      </c>
      <c r="L151" s="103"/>
    </row>
    <row r="152" spans="1:12" x14ac:dyDescent="0.45">
      <c r="A152" s="58">
        <v>5</v>
      </c>
      <c r="B152" s="21" t="s">
        <v>509</v>
      </c>
      <c r="C152" s="22" t="s">
        <v>454</v>
      </c>
      <c r="D152" s="23">
        <v>1050</v>
      </c>
      <c r="E152" s="24"/>
      <c r="F152" s="19">
        <f t="shared" si="34"/>
        <v>0</v>
      </c>
      <c r="G152" s="19">
        <f t="shared" si="35"/>
        <v>0</v>
      </c>
      <c r="H152" s="19">
        <f t="shared" si="36"/>
        <v>0</v>
      </c>
      <c r="I152" s="19">
        <f t="shared" si="37"/>
        <v>0</v>
      </c>
      <c r="J152" s="1">
        <v>1350</v>
      </c>
      <c r="L152" s="103"/>
    </row>
    <row r="153" spans="1:12" x14ac:dyDescent="0.45">
      <c r="A153" s="58">
        <v>6</v>
      </c>
      <c r="B153" s="21" t="s">
        <v>510</v>
      </c>
      <c r="C153" s="22" t="s">
        <v>244</v>
      </c>
      <c r="D153" s="23">
        <v>1050</v>
      </c>
      <c r="E153" s="24"/>
      <c r="F153" s="19">
        <f t="shared" si="34"/>
        <v>0</v>
      </c>
      <c r="G153" s="19">
        <f t="shared" si="35"/>
        <v>0</v>
      </c>
      <c r="H153" s="19">
        <f t="shared" si="36"/>
        <v>0</v>
      </c>
      <c r="I153" s="19">
        <f t="shared" si="37"/>
        <v>0</v>
      </c>
      <c r="J153" s="1">
        <v>1350</v>
      </c>
      <c r="L153" s="103"/>
    </row>
    <row r="154" spans="1:12" x14ac:dyDescent="0.45">
      <c r="A154" s="58">
        <v>7</v>
      </c>
      <c r="B154" s="21" t="s">
        <v>511</v>
      </c>
      <c r="C154" s="22" t="s">
        <v>245</v>
      </c>
      <c r="D154" s="23">
        <v>1050</v>
      </c>
      <c r="E154" s="24"/>
      <c r="F154" s="19">
        <f t="shared" si="34"/>
        <v>0</v>
      </c>
      <c r="G154" s="19">
        <f t="shared" si="35"/>
        <v>0</v>
      </c>
      <c r="H154" s="19">
        <f t="shared" si="36"/>
        <v>0</v>
      </c>
      <c r="I154" s="19">
        <f t="shared" si="37"/>
        <v>0</v>
      </c>
      <c r="J154" s="1">
        <v>1350</v>
      </c>
      <c r="L154" s="103"/>
    </row>
    <row r="155" spans="1:12" x14ac:dyDescent="0.45">
      <c r="A155" s="58">
        <v>8</v>
      </c>
      <c r="B155" s="21" t="s">
        <v>512</v>
      </c>
      <c r="C155" s="22" t="s">
        <v>246</v>
      </c>
      <c r="D155" s="23">
        <v>1050</v>
      </c>
      <c r="E155" s="24"/>
      <c r="F155" s="19">
        <f t="shared" si="34"/>
        <v>0</v>
      </c>
      <c r="G155" s="19">
        <f t="shared" si="35"/>
        <v>0</v>
      </c>
      <c r="H155" s="19">
        <f t="shared" si="36"/>
        <v>0</v>
      </c>
      <c r="I155" s="19">
        <f t="shared" si="37"/>
        <v>0</v>
      </c>
      <c r="J155" s="1">
        <v>1350</v>
      </c>
      <c r="L155" s="103"/>
    </row>
    <row r="156" spans="1:12" x14ac:dyDescent="0.45">
      <c r="A156" s="58">
        <v>9</v>
      </c>
      <c r="B156" s="21" t="s">
        <v>513</v>
      </c>
      <c r="C156" s="22" t="s">
        <v>247</v>
      </c>
      <c r="D156" s="23">
        <v>1050</v>
      </c>
      <c r="E156" s="24"/>
      <c r="F156" s="19">
        <f t="shared" si="34"/>
        <v>0</v>
      </c>
      <c r="G156" s="19">
        <f t="shared" si="35"/>
        <v>0</v>
      </c>
      <c r="H156" s="19">
        <f t="shared" si="36"/>
        <v>0</v>
      </c>
      <c r="I156" s="19">
        <f t="shared" si="37"/>
        <v>0</v>
      </c>
      <c r="J156" s="1">
        <v>1350</v>
      </c>
      <c r="L156" s="103"/>
    </row>
    <row r="157" spans="1:12" x14ac:dyDescent="0.45">
      <c r="A157" s="58">
        <v>10</v>
      </c>
      <c r="B157" s="21" t="s">
        <v>514</v>
      </c>
      <c r="C157" s="22" t="s">
        <v>457</v>
      </c>
      <c r="D157" s="23">
        <v>1050</v>
      </c>
      <c r="E157" s="24"/>
      <c r="F157" s="19">
        <f t="shared" si="34"/>
        <v>0</v>
      </c>
      <c r="G157" s="19">
        <f t="shared" si="35"/>
        <v>0</v>
      </c>
      <c r="H157" s="19">
        <f t="shared" si="36"/>
        <v>0</v>
      </c>
      <c r="I157" s="19">
        <f t="shared" si="37"/>
        <v>0</v>
      </c>
      <c r="J157" s="1">
        <v>1350</v>
      </c>
      <c r="L157" s="103"/>
    </row>
    <row r="158" spans="1:12" x14ac:dyDescent="0.45">
      <c r="A158" s="58">
        <v>11</v>
      </c>
      <c r="B158" s="21" t="s">
        <v>515</v>
      </c>
      <c r="C158" s="22" t="s">
        <v>248</v>
      </c>
      <c r="D158" s="23">
        <v>1050</v>
      </c>
      <c r="E158" s="24"/>
      <c r="F158" s="19">
        <f t="shared" si="34"/>
        <v>0</v>
      </c>
      <c r="G158" s="19">
        <f t="shared" si="35"/>
        <v>0</v>
      </c>
      <c r="H158" s="19">
        <f t="shared" si="36"/>
        <v>0</v>
      </c>
      <c r="I158" s="19">
        <f t="shared" si="37"/>
        <v>0</v>
      </c>
      <c r="J158" s="1">
        <v>1350</v>
      </c>
      <c r="L158" s="103"/>
    </row>
    <row r="159" spans="1:12" x14ac:dyDescent="0.45">
      <c r="A159" s="58">
        <v>12</v>
      </c>
      <c r="B159" s="21" t="s">
        <v>516</v>
      </c>
      <c r="C159" s="22" t="s">
        <v>249</v>
      </c>
      <c r="D159" s="23">
        <v>1050</v>
      </c>
      <c r="E159" s="24"/>
      <c r="F159" s="19">
        <f t="shared" si="34"/>
        <v>0</v>
      </c>
      <c r="G159" s="19">
        <f t="shared" si="35"/>
        <v>0</v>
      </c>
      <c r="H159" s="19">
        <f t="shared" si="36"/>
        <v>0</v>
      </c>
      <c r="I159" s="19">
        <f t="shared" si="37"/>
        <v>0</v>
      </c>
      <c r="J159" s="1">
        <v>1350</v>
      </c>
      <c r="L159" s="103"/>
    </row>
    <row r="160" spans="1:12" x14ac:dyDescent="0.45">
      <c r="A160" s="58">
        <v>13</v>
      </c>
      <c r="B160" s="21" t="s">
        <v>517</v>
      </c>
      <c r="C160" s="22" t="s">
        <v>250</v>
      </c>
      <c r="D160" s="23">
        <v>1050</v>
      </c>
      <c r="E160" s="24"/>
      <c r="F160" s="19">
        <f t="shared" si="34"/>
        <v>0</v>
      </c>
      <c r="G160" s="19">
        <f t="shared" si="35"/>
        <v>0</v>
      </c>
      <c r="H160" s="19">
        <f t="shared" si="36"/>
        <v>0</v>
      </c>
      <c r="I160" s="19">
        <f t="shared" si="37"/>
        <v>0</v>
      </c>
      <c r="J160" s="1">
        <v>1350</v>
      </c>
      <c r="L160" s="103"/>
    </row>
    <row r="161" spans="1:12" x14ac:dyDescent="0.45">
      <c r="A161" s="58">
        <v>14</v>
      </c>
      <c r="B161" s="21" t="s">
        <v>518</v>
      </c>
      <c r="C161" s="22" t="s">
        <v>251</v>
      </c>
      <c r="D161" s="23">
        <v>1050</v>
      </c>
      <c r="E161" s="24"/>
      <c r="F161" s="19">
        <f t="shared" si="34"/>
        <v>0</v>
      </c>
      <c r="G161" s="19">
        <f t="shared" si="35"/>
        <v>0</v>
      </c>
      <c r="H161" s="19">
        <f t="shared" si="36"/>
        <v>0</v>
      </c>
      <c r="I161" s="19">
        <f t="shared" si="37"/>
        <v>0</v>
      </c>
      <c r="J161" s="1">
        <v>1350</v>
      </c>
      <c r="L161" s="103"/>
    </row>
    <row r="162" spans="1:12" x14ac:dyDescent="0.45">
      <c r="A162" s="113" t="s">
        <v>519</v>
      </c>
      <c r="B162" s="114"/>
      <c r="C162" s="16"/>
      <c r="D162" s="108"/>
      <c r="E162" s="109"/>
      <c r="F162" s="19">
        <f t="shared" si="34"/>
        <v>0</v>
      </c>
      <c r="G162" s="19">
        <f t="shared" ref="G162:G167" si="38">IF($E$277&gt;=50000, D162*E162*0.9, 0)</f>
        <v>0</v>
      </c>
      <c r="H162" s="19">
        <f t="shared" ref="H162:H167" si="39">IF($E$277&gt;=100000, D162*E162*0.85, 0)</f>
        <v>0</v>
      </c>
      <c r="I162" s="19">
        <f t="shared" ref="I162:I167" si="40">IF($E$277&gt;=200000, D162*E162*0.8, 0)</f>
        <v>0</v>
      </c>
      <c r="L162" s="103"/>
    </row>
    <row r="163" spans="1:12" x14ac:dyDescent="0.45">
      <c r="A163" s="58">
        <v>1</v>
      </c>
      <c r="B163" s="21" t="s">
        <v>520</v>
      </c>
      <c r="C163" s="22" t="s">
        <v>521</v>
      </c>
      <c r="D163" s="48">
        <v>600</v>
      </c>
      <c r="E163" s="110"/>
      <c r="F163" s="19">
        <f t="shared" si="34"/>
        <v>0</v>
      </c>
      <c r="G163" s="19">
        <f t="shared" si="38"/>
        <v>0</v>
      </c>
      <c r="H163" s="19">
        <f t="shared" si="39"/>
        <v>0</v>
      </c>
      <c r="I163" s="19">
        <f t="shared" si="40"/>
        <v>0</v>
      </c>
      <c r="J163" s="1">
        <v>800</v>
      </c>
      <c r="L163" s="103"/>
    </row>
    <row r="164" spans="1:12" x14ac:dyDescent="0.45">
      <c r="A164" s="113" t="s">
        <v>252</v>
      </c>
      <c r="B164" s="114"/>
      <c r="C164" s="16"/>
      <c r="D164" s="17"/>
      <c r="E164" s="18"/>
      <c r="F164" s="19">
        <f t="shared" si="34"/>
        <v>0</v>
      </c>
      <c r="G164" s="19">
        <f t="shared" si="38"/>
        <v>0</v>
      </c>
      <c r="H164" s="19">
        <f t="shared" si="39"/>
        <v>0</v>
      </c>
      <c r="I164" s="19">
        <f t="shared" si="40"/>
        <v>0</v>
      </c>
      <c r="L164" s="103"/>
    </row>
    <row r="165" spans="1:12" x14ac:dyDescent="0.45">
      <c r="A165" s="58">
        <v>1</v>
      </c>
      <c r="B165" s="21" t="s">
        <v>253</v>
      </c>
      <c r="C165" s="22" t="s">
        <v>254</v>
      </c>
      <c r="D165" s="48">
        <v>750</v>
      </c>
      <c r="E165" s="24"/>
      <c r="F165" s="19">
        <f t="shared" si="34"/>
        <v>0</v>
      </c>
      <c r="G165" s="19">
        <f t="shared" si="38"/>
        <v>0</v>
      </c>
      <c r="H165" s="19">
        <f t="shared" si="39"/>
        <v>0</v>
      </c>
      <c r="I165" s="19">
        <f t="shared" si="40"/>
        <v>0</v>
      </c>
      <c r="J165" s="1">
        <v>950</v>
      </c>
      <c r="L165" s="103"/>
    </row>
    <row r="166" spans="1:12" x14ac:dyDescent="0.45">
      <c r="A166" s="58">
        <v>2</v>
      </c>
      <c r="B166" s="21" t="s">
        <v>255</v>
      </c>
      <c r="C166" s="22" t="s">
        <v>256</v>
      </c>
      <c r="D166" s="48">
        <v>750</v>
      </c>
      <c r="E166" s="24"/>
      <c r="F166" s="19">
        <f t="shared" si="34"/>
        <v>0</v>
      </c>
      <c r="G166" s="19">
        <f t="shared" si="38"/>
        <v>0</v>
      </c>
      <c r="H166" s="19">
        <f t="shared" si="39"/>
        <v>0</v>
      </c>
      <c r="I166" s="19">
        <f t="shared" si="40"/>
        <v>0</v>
      </c>
      <c r="J166" s="1">
        <v>950</v>
      </c>
      <c r="L166" s="103"/>
    </row>
    <row r="167" spans="1:12" x14ac:dyDescent="0.45">
      <c r="A167" s="58">
        <v>3</v>
      </c>
      <c r="B167" s="21" t="s">
        <v>257</v>
      </c>
      <c r="C167" s="22" t="s">
        <v>258</v>
      </c>
      <c r="D167" s="48">
        <v>750</v>
      </c>
      <c r="E167" s="24"/>
      <c r="F167" s="19">
        <f t="shared" ref="F167:F170" si="41">IF($E$277&gt;=25000, D167*E167*0.95, 0)</f>
        <v>0</v>
      </c>
      <c r="G167" s="19">
        <f t="shared" si="38"/>
        <v>0</v>
      </c>
      <c r="H167" s="19">
        <f t="shared" si="39"/>
        <v>0</v>
      </c>
      <c r="I167" s="19">
        <f t="shared" si="40"/>
        <v>0</v>
      </c>
      <c r="J167" s="1">
        <v>950</v>
      </c>
      <c r="L167" s="103"/>
    </row>
    <row r="168" spans="1:12" x14ac:dyDescent="0.45">
      <c r="A168" s="58">
        <v>4</v>
      </c>
      <c r="B168" s="21" t="s">
        <v>259</v>
      </c>
      <c r="C168" s="22" t="s">
        <v>260</v>
      </c>
      <c r="D168" s="48">
        <v>750</v>
      </c>
      <c r="E168" s="24"/>
      <c r="F168" s="19">
        <f t="shared" si="41"/>
        <v>0</v>
      </c>
      <c r="G168" s="19">
        <f t="shared" ref="G168:G170" si="42">IF($E$277&gt;=50000, D168*E168*0.9, 0)</f>
        <v>0</v>
      </c>
      <c r="H168" s="19">
        <f t="shared" ref="H168:H170" si="43">IF($E$277&gt;=100000, D168*E168*0.85, 0)</f>
        <v>0</v>
      </c>
      <c r="I168" s="19">
        <f t="shared" ref="I168:I170" si="44">IF($E$277&gt;=200000, D168*E168*0.8, 0)</f>
        <v>0</v>
      </c>
      <c r="J168" s="1">
        <v>950</v>
      </c>
      <c r="L168" s="103"/>
    </row>
    <row r="169" spans="1:12" x14ac:dyDescent="0.45">
      <c r="A169" s="52">
        <v>5</v>
      </c>
      <c r="B169" s="21" t="s">
        <v>261</v>
      </c>
      <c r="C169" s="22" t="s">
        <v>262</v>
      </c>
      <c r="D169" s="48">
        <v>750</v>
      </c>
      <c r="E169" s="24"/>
      <c r="F169" s="19">
        <f t="shared" si="41"/>
        <v>0</v>
      </c>
      <c r="G169" s="19">
        <f t="shared" si="42"/>
        <v>0</v>
      </c>
      <c r="H169" s="19">
        <f t="shared" si="43"/>
        <v>0</v>
      </c>
      <c r="I169" s="19">
        <f t="shared" si="44"/>
        <v>0</v>
      </c>
      <c r="J169" s="1">
        <v>950</v>
      </c>
      <c r="L169" s="103"/>
    </row>
    <row r="170" spans="1:12" x14ac:dyDescent="0.45">
      <c r="A170" s="52">
        <v>6</v>
      </c>
      <c r="B170" s="21" t="s">
        <v>263</v>
      </c>
      <c r="C170" s="22" t="s">
        <v>264</v>
      </c>
      <c r="D170" s="48">
        <v>750</v>
      </c>
      <c r="E170" s="24"/>
      <c r="F170" s="19">
        <f t="shared" si="41"/>
        <v>0</v>
      </c>
      <c r="G170" s="19">
        <f t="shared" si="42"/>
        <v>0</v>
      </c>
      <c r="H170" s="19">
        <f t="shared" si="43"/>
        <v>0</v>
      </c>
      <c r="I170" s="19">
        <f t="shared" si="44"/>
        <v>0</v>
      </c>
      <c r="J170" s="1">
        <v>950</v>
      </c>
      <c r="L170" s="103"/>
    </row>
    <row r="171" spans="1:12" x14ac:dyDescent="0.45">
      <c r="A171" s="113" t="s">
        <v>265</v>
      </c>
      <c r="B171" s="114"/>
      <c r="C171" s="16"/>
      <c r="D171" s="17"/>
      <c r="E171" s="18"/>
      <c r="L171" s="103"/>
    </row>
    <row r="172" spans="1:12" x14ac:dyDescent="0.45">
      <c r="A172" s="20">
        <v>1</v>
      </c>
      <c r="B172" s="59" t="s">
        <v>266</v>
      </c>
      <c r="C172" s="60" t="s">
        <v>267</v>
      </c>
      <c r="D172" s="43">
        <v>1350</v>
      </c>
      <c r="E172" s="24"/>
      <c r="F172" s="19">
        <f t="shared" ref="F172:F180" si="45">IF($E$277&gt;=25000, D172*E172*0.95, 0)</f>
        <v>0</v>
      </c>
      <c r="G172" s="19">
        <f t="shared" ref="G172:G180" si="46">IF($E$277&gt;=50000, D172*E172*0.9, 0)</f>
        <v>0</v>
      </c>
      <c r="H172" s="19">
        <f t="shared" ref="H172:H180" si="47">IF($E$277&gt;=100000, D172*E172*0.85, 0)</f>
        <v>0</v>
      </c>
      <c r="I172" s="19">
        <f t="shared" ref="I172:I180" si="48">IF($E$277&gt;=200000, D172*E172*0.8, 0)</f>
        <v>0</v>
      </c>
      <c r="J172" s="1">
        <v>1750</v>
      </c>
      <c r="L172" s="103"/>
    </row>
    <row r="173" spans="1:12" x14ac:dyDescent="0.45">
      <c r="A173" s="20">
        <v>2</v>
      </c>
      <c r="B173" s="59" t="s">
        <v>268</v>
      </c>
      <c r="C173" s="60" t="s">
        <v>269</v>
      </c>
      <c r="D173" s="43">
        <v>1350</v>
      </c>
      <c r="E173" s="24"/>
      <c r="F173" s="19">
        <f t="shared" si="45"/>
        <v>0</v>
      </c>
      <c r="G173" s="19">
        <f t="shared" si="46"/>
        <v>0</v>
      </c>
      <c r="H173" s="19">
        <f t="shared" si="47"/>
        <v>0</v>
      </c>
      <c r="I173" s="19">
        <f t="shared" si="48"/>
        <v>0</v>
      </c>
      <c r="J173" s="1">
        <v>1750</v>
      </c>
      <c r="L173" s="103"/>
    </row>
    <row r="174" spans="1:12" x14ac:dyDescent="0.45">
      <c r="A174" s="20">
        <v>3</v>
      </c>
      <c r="B174" s="59" t="s">
        <v>270</v>
      </c>
      <c r="C174" s="60" t="s">
        <v>271</v>
      </c>
      <c r="D174" s="43">
        <v>1350</v>
      </c>
      <c r="E174" s="24"/>
      <c r="F174" s="19">
        <f t="shared" si="45"/>
        <v>0</v>
      </c>
      <c r="G174" s="19">
        <f t="shared" si="46"/>
        <v>0</v>
      </c>
      <c r="H174" s="19">
        <f t="shared" si="47"/>
        <v>0</v>
      </c>
      <c r="I174" s="19">
        <f t="shared" si="48"/>
        <v>0</v>
      </c>
      <c r="J174" s="1">
        <v>1750</v>
      </c>
      <c r="L174" s="103"/>
    </row>
    <row r="175" spans="1:12" x14ac:dyDescent="0.45">
      <c r="A175" s="20">
        <v>4</v>
      </c>
      <c r="B175" s="59" t="s">
        <v>272</v>
      </c>
      <c r="C175" s="61" t="s">
        <v>273</v>
      </c>
      <c r="D175" s="43">
        <v>1350</v>
      </c>
      <c r="E175" s="24"/>
      <c r="F175" s="19">
        <f t="shared" si="45"/>
        <v>0</v>
      </c>
      <c r="G175" s="19">
        <f t="shared" si="46"/>
        <v>0</v>
      </c>
      <c r="H175" s="19">
        <f t="shared" si="47"/>
        <v>0</v>
      </c>
      <c r="I175" s="19">
        <f t="shared" si="48"/>
        <v>0</v>
      </c>
      <c r="J175" s="1">
        <v>1750</v>
      </c>
      <c r="L175" s="103"/>
    </row>
    <row r="176" spans="1:12" x14ac:dyDescent="0.45">
      <c r="A176" s="20">
        <v>5</v>
      </c>
      <c r="B176" s="62" t="s">
        <v>274</v>
      </c>
      <c r="C176" s="61" t="s">
        <v>275</v>
      </c>
      <c r="D176" s="43">
        <v>1350</v>
      </c>
      <c r="E176" s="24"/>
      <c r="F176" s="19">
        <f t="shared" si="45"/>
        <v>0</v>
      </c>
      <c r="G176" s="19">
        <f t="shared" si="46"/>
        <v>0</v>
      </c>
      <c r="H176" s="19">
        <f t="shared" si="47"/>
        <v>0</v>
      </c>
      <c r="I176" s="19">
        <f t="shared" si="48"/>
        <v>0</v>
      </c>
      <c r="J176" s="1">
        <v>1750</v>
      </c>
      <c r="L176" s="103"/>
    </row>
    <row r="177" spans="1:12" x14ac:dyDescent="0.45">
      <c r="A177" s="20">
        <v>6</v>
      </c>
      <c r="B177" s="59" t="s">
        <v>276</v>
      </c>
      <c r="C177" s="60" t="s">
        <v>277</v>
      </c>
      <c r="D177" s="43">
        <v>1350</v>
      </c>
      <c r="E177" s="24"/>
      <c r="F177" s="19">
        <f t="shared" si="45"/>
        <v>0</v>
      </c>
      <c r="G177" s="19">
        <f t="shared" si="46"/>
        <v>0</v>
      </c>
      <c r="H177" s="19">
        <f t="shared" si="47"/>
        <v>0</v>
      </c>
      <c r="I177" s="19">
        <f t="shared" si="48"/>
        <v>0</v>
      </c>
      <c r="J177" s="1">
        <v>1750</v>
      </c>
      <c r="L177" s="103"/>
    </row>
    <row r="178" spans="1:12" x14ac:dyDescent="0.45">
      <c r="A178" s="20">
        <v>7</v>
      </c>
      <c r="B178" s="62" t="s">
        <v>278</v>
      </c>
      <c r="C178" s="61" t="s">
        <v>279</v>
      </c>
      <c r="D178" s="43">
        <v>1350</v>
      </c>
      <c r="E178" s="24"/>
      <c r="F178" s="19">
        <f t="shared" si="45"/>
        <v>0</v>
      </c>
      <c r="G178" s="19">
        <f t="shared" si="46"/>
        <v>0</v>
      </c>
      <c r="H178" s="19">
        <f t="shared" si="47"/>
        <v>0</v>
      </c>
      <c r="I178" s="19">
        <f t="shared" si="48"/>
        <v>0</v>
      </c>
      <c r="J178" s="1">
        <v>1750</v>
      </c>
      <c r="L178" s="103"/>
    </row>
    <row r="179" spans="1:12" ht="26.25" x14ac:dyDescent="0.45">
      <c r="A179" s="20">
        <v>8</v>
      </c>
      <c r="B179" s="62" t="s">
        <v>280</v>
      </c>
      <c r="C179" s="61" t="s">
        <v>281</v>
      </c>
      <c r="D179" s="43">
        <v>1350</v>
      </c>
      <c r="E179" s="24"/>
      <c r="F179" s="19">
        <f t="shared" si="45"/>
        <v>0</v>
      </c>
      <c r="G179" s="19">
        <f t="shared" si="46"/>
        <v>0</v>
      </c>
      <c r="H179" s="19">
        <f t="shared" si="47"/>
        <v>0</v>
      </c>
      <c r="I179" s="19">
        <f t="shared" si="48"/>
        <v>0</v>
      </c>
      <c r="J179" s="1">
        <v>1750</v>
      </c>
      <c r="L179" s="103"/>
    </row>
    <row r="180" spans="1:12" ht="26.25" x14ac:dyDescent="0.45">
      <c r="A180" s="20">
        <v>9</v>
      </c>
      <c r="B180" s="62" t="s">
        <v>282</v>
      </c>
      <c r="C180" s="61" t="s">
        <v>283</v>
      </c>
      <c r="D180" s="43">
        <v>1350</v>
      </c>
      <c r="E180" s="24"/>
      <c r="F180" s="19">
        <f t="shared" si="45"/>
        <v>0</v>
      </c>
      <c r="G180" s="19">
        <f t="shared" si="46"/>
        <v>0</v>
      </c>
      <c r="H180" s="19">
        <f t="shared" si="47"/>
        <v>0</v>
      </c>
      <c r="I180" s="19">
        <f t="shared" si="48"/>
        <v>0</v>
      </c>
      <c r="J180" s="1">
        <v>1750</v>
      </c>
      <c r="L180" s="103"/>
    </row>
    <row r="181" spans="1:12" x14ac:dyDescent="0.45">
      <c r="A181" s="20">
        <v>10</v>
      </c>
      <c r="B181" s="62" t="s">
        <v>472</v>
      </c>
      <c r="C181" s="61" t="s">
        <v>473</v>
      </c>
      <c r="D181" s="43">
        <v>1350</v>
      </c>
      <c r="E181" s="24"/>
      <c r="L181" s="103"/>
    </row>
    <row r="182" spans="1:12" x14ac:dyDescent="0.45">
      <c r="A182" s="20">
        <v>11</v>
      </c>
      <c r="B182" s="62" t="s">
        <v>284</v>
      </c>
      <c r="C182" s="61" t="s">
        <v>285</v>
      </c>
      <c r="D182" s="43">
        <v>1350</v>
      </c>
      <c r="E182" s="24"/>
      <c r="F182" s="19">
        <f>IF($E$277&gt;=25000, D182*E182*0.95, 0)</f>
        <v>0</v>
      </c>
      <c r="G182" s="19">
        <f>IF($E$277&gt;=50000, D182*E182*0.9, 0)</f>
        <v>0</v>
      </c>
      <c r="H182" s="19">
        <f>IF($E$277&gt;=100000, D182*E182*0.85, 0)</f>
        <v>0</v>
      </c>
      <c r="I182" s="19">
        <f>IF($E$277&gt;=200000, D182*E182*0.8, 0)</f>
        <v>0</v>
      </c>
      <c r="J182" s="1">
        <v>1750</v>
      </c>
      <c r="L182" s="103"/>
    </row>
    <row r="183" spans="1:12" x14ac:dyDescent="0.45">
      <c r="A183" s="20">
        <v>12</v>
      </c>
      <c r="B183" s="62" t="s">
        <v>286</v>
      </c>
      <c r="C183" s="61" t="s">
        <v>287</v>
      </c>
      <c r="D183" s="43">
        <v>1350</v>
      </c>
      <c r="E183" s="24"/>
      <c r="F183" s="19">
        <f>IF($E$277&gt;=25000, D183*E183*0.95, 0)</f>
        <v>0</v>
      </c>
      <c r="G183" s="19">
        <f>IF($E$277&gt;=50000, D183*E183*0.9, 0)</f>
        <v>0</v>
      </c>
      <c r="H183" s="19">
        <f>IF($E$277&gt;=100000, D183*E183*0.85, 0)</f>
        <v>0</v>
      </c>
      <c r="I183" s="19">
        <f>IF($E$277&gt;=200000, D183*E183*0.8, 0)</f>
        <v>0</v>
      </c>
      <c r="L183" s="103"/>
    </row>
    <row r="184" spans="1:12" x14ac:dyDescent="0.45">
      <c r="A184" s="20">
        <v>13</v>
      </c>
      <c r="B184" s="59" t="s">
        <v>288</v>
      </c>
      <c r="C184" s="60" t="s">
        <v>289</v>
      </c>
      <c r="D184" s="43">
        <v>1350</v>
      </c>
      <c r="E184" s="24"/>
      <c r="F184" s="19">
        <f>IF($E$277&gt;=25000, D184*E184*0.95, 0)</f>
        <v>0</v>
      </c>
      <c r="G184" s="19">
        <f>IF($E$277&gt;=50000, D184*E184*0.9, 0)</f>
        <v>0</v>
      </c>
      <c r="H184" s="19">
        <f>IF($E$277&gt;=100000, D184*E184*0.85, 0)</f>
        <v>0</v>
      </c>
      <c r="I184" s="19">
        <f>IF($E$277&gt;=200000, D184*E184*0.8, 0)</f>
        <v>0</v>
      </c>
      <c r="J184" s="1">
        <v>1750</v>
      </c>
      <c r="L184" s="103"/>
    </row>
    <row r="185" spans="1:12" x14ac:dyDescent="0.45">
      <c r="A185" s="20">
        <v>14</v>
      </c>
      <c r="B185" s="106" t="s">
        <v>494</v>
      </c>
      <c r="C185" s="106" t="s">
        <v>495</v>
      </c>
      <c r="D185" s="43">
        <v>1350</v>
      </c>
      <c r="E185" s="24"/>
      <c r="F185" s="19">
        <f>IF($E$277&gt;=25000, D185*E185*0.95, 0)</f>
        <v>0</v>
      </c>
      <c r="G185" s="19">
        <f>IF($E$277&gt;=50000, D185*E185*0.9, 0)</f>
        <v>0</v>
      </c>
      <c r="H185" s="19">
        <f>IF($E$277&gt;=100000, D185*E185*0.85, 0)</f>
        <v>0</v>
      </c>
      <c r="I185" s="19">
        <f>IF($E$277&gt;=200000, D185*E185*0.8, 0)</f>
        <v>0</v>
      </c>
      <c r="J185" s="1">
        <v>1750</v>
      </c>
      <c r="L185" s="103"/>
    </row>
    <row r="186" spans="1:12" x14ac:dyDescent="0.45">
      <c r="A186" s="113" t="s">
        <v>290</v>
      </c>
      <c r="B186" s="114"/>
      <c r="C186" s="16"/>
      <c r="D186" s="63"/>
      <c r="E186" s="64"/>
      <c r="L186" s="103"/>
    </row>
    <row r="187" spans="1:12" x14ac:dyDescent="0.45">
      <c r="A187" s="58">
        <v>1</v>
      </c>
      <c r="B187" s="30" t="s">
        <v>291</v>
      </c>
      <c r="C187" s="21" t="s">
        <v>292</v>
      </c>
      <c r="D187" s="31">
        <v>1700</v>
      </c>
      <c r="E187" s="24"/>
      <c r="F187" s="19">
        <f>IF($E$277&gt;=25000, D187*E187*0.95, 0)</f>
        <v>0</v>
      </c>
      <c r="G187" s="19">
        <f>IF($E$277&gt;=50000, D187*E187*0.9, 0)</f>
        <v>0</v>
      </c>
      <c r="H187" s="19">
        <f>IF($E$277&gt;=100000, D187*E187*0.85, 0)</f>
        <v>0</v>
      </c>
      <c r="I187" s="19">
        <f>IF($E$277&gt;=200000, D187*E187*0.8, 0)</f>
        <v>0</v>
      </c>
      <c r="J187" s="1">
        <v>2200</v>
      </c>
      <c r="L187" s="103"/>
    </row>
    <row r="188" spans="1:12" x14ac:dyDescent="0.45">
      <c r="A188" s="113" t="s">
        <v>293</v>
      </c>
      <c r="B188" s="114"/>
      <c r="C188" s="16"/>
      <c r="D188" s="17"/>
      <c r="E188" s="18"/>
      <c r="L188" s="103"/>
    </row>
    <row r="189" spans="1:12" x14ac:dyDescent="0.45">
      <c r="A189" s="52">
        <v>1</v>
      </c>
      <c r="B189" s="21" t="s">
        <v>294</v>
      </c>
      <c r="C189" s="22" t="s">
        <v>295</v>
      </c>
      <c r="D189" s="23">
        <v>220</v>
      </c>
      <c r="E189" s="24"/>
      <c r="F189" s="19">
        <f>IF($E$277&gt;=25000, D189*E189*0.95, 0)</f>
        <v>0</v>
      </c>
      <c r="G189" s="19">
        <f>IF($E$277&gt;=50000, D189*E189*0.9, 0)</f>
        <v>0</v>
      </c>
      <c r="H189" s="19">
        <f>IF($E$277&gt;=100000, D189*E189*0.85, 0)</f>
        <v>0</v>
      </c>
      <c r="I189" s="19">
        <f>IF($E$277&gt;=200000, D189*E189*0.8, 0)</f>
        <v>0</v>
      </c>
      <c r="J189" s="1">
        <v>280</v>
      </c>
      <c r="L189" s="103"/>
    </row>
    <row r="190" spans="1:12" x14ac:dyDescent="0.45">
      <c r="A190" s="20">
        <v>2</v>
      </c>
      <c r="B190" s="21" t="s">
        <v>296</v>
      </c>
      <c r="C190" s="22" t="s">
        <v>297</v>
      </c>
      <c r="D190" s="23">
        <v>250</v>
      </c>
      <c r="E190" s="24"/>
      <c r="F190" s="19">
        <f>IF($E$277&gt;=25000, D190*E190*0.95, 0)</f>
        <v>0</v>
      </c>
      <c r="G190" s="19">
        <f>IF($E$277&gt;=50000, D190*E190*0.9, 0)</f>
        <v>0</v>
      </c>
      <c r="H190" s="19">
        <f>IF($E$277&gt;=100000, D190*E190*0.85, 0)</f>
        <v>0</v>
      </c>
      <c r="I190" s="19">
        <f>IF($E$277&gt;=200000, D190*E190*0.8, 0)</f>
        <v>0</v>
      </c>
      <c r="J190" s="1">
        <v>320</v>
      </c>
      <c r="L190" s="103"/>
    </row>
    <row r="191" spans="1:12" x14ac:dyDescent="0.45">
      <c r="A191" s="123" t="s">
        <v>298</v>
      </c>
      <c r="B191" s="124"/>
      <c r="C191" s="65"/>
      <c r="D191" s="66"/>
      <c r="E191" s="18"/>
      <c r="L191" s="103"/>
    </row>
    <row r="192" spans="1:12" ht="24" customHeight="1" x14ac:dyDescent="0.45">
      <c r="A192" s="57">
        <v>1</v>
      </c>
      <c r="B192" s="21" t="s">
        <v>299</v>
      </c>
      <c r="C192" s="21" t="s">
        <v>300</v>
      </c>
      <c r="D192" s="31">
        <v>220</v>
      </c>
      <c r="E192" s="24"/>
      <c r="F192" s="19">
        <f>IF($E$277&gt;=25000, D192*E192*0.95, 0)</f>
        <v>0</v>
      </c>
      <c r="G192" s="19">
        <f>IF($E$277&gt;=50000, D192*E192*0.9, 0)</f>
        <v>0</v>
      </c>
      <c r="H192" s="19">
        <f>IF($E$277&gt;=100000, D192*E192*0.85, 0)</f>
        <v>0</v>
      </c>
      <c r="I192" s="19">
        <f>IF($E$277&gt;=200000, D192*E192*0.8, 0)</f>
        <v>0</v>
      </c>
      <c r="J192" s="1">
        <v>280</v>
      </c>
      <c r="L192" s="103"/>
    </row>
    <row r="193" spans="1:13" ht="18" customHeight="1" x14ac:dyDescent="0.45">
      <c r="A193" s="20">
        <v>2</v>
      </c>
      <c r="B193" s="21" t="s">
        <v>301</v>
      </c>
      <c r="C193" s="21" t="s">
        <v>302</v>
      </c>
      <c r="D193" s="31">
        <v>220</v>
      </c>
      <c r="E193" s="24"/>
      <c r="F193" s="19">
        <f>IF($E$277&gt;=25000, D193*E193*0.95, 0)</f>
        <v>0</v>
      </c>
      <c r="G193" s="19">
        <f>IF($E$277&gt;=50000, D193*E193*0.9, 0)</f>
        <v>0</v>
      </c>
      <c r="H193" s="19">
        <f>IF($E$277&gt;=100000, D193*E193*0.85, 0)</f>
        <v>0</v>
      </c>
      <c r="I193" s="19">
        <f>IF($E$277&gt;=200000, D193*E193*0.8, 0)</f>
        <v>0</v>
      </c>
      <c r="J193" s="1">
        <v>280</v>
      </c>
      <c r="L193" s="103"/>
    </row>
    <row r="194" spans="1:13" x14ac:dyDescent="0.45">
      <c r="A194" s="113" t="s">
        <v>303</v>
      </c>
      <c r="B194" s="114"/>
      <c r="C194" s="16"/>
      <c r="D194" s="17"/>
      <c r="E194" s="18"/>
      <c r="L194" s="103"/>
    </row>
    <row r="195" spans="1:13" x14ac:dyDescent="0.45">
      <c r="A195" s="52">
        <v>1</v>
      </c>
      <c r="B195" s="21" t="s">
        <v>304</v>
      </c>
      <c r="C195" s="22" t="s">
        <v>305</v>
      </c>
      <c r="D195" s="23">
        <v>150</v>
      </c>
      <c r="E195" s="24"/>
      <c r="F195" s="19">
        <f>IF($E$277&gt;=25000, D195*E195*0.95, 0)</f>
        <v>0</v>
      </c>
      <c r="G195" s="19">
        <f>IF($E$277&gt;=50000, D195*E195*0.9, 0)</f>
        <v>0</v>
      </c>
      <c r="H195" s="19">
        <f>IF($E$277&gt;=100000, D195*E195*0.85, 0)</f>
        <v>0</v>
      </c>
      <c r="I195" s="19">
        <f>IF($E$277&gt;=200000, D195*E195*0.8, 0)</f>
        <v>0</v>
      </c>
      <c r="J195" s="1">
        <v>200</v>
      </c>
      <c r="L195" s="103"/>
    </row>
    <row r="196" spans="1:13" x14ac:dyDescent="0.45">
      <c r="A196" s="58">
        <v>2</v>
      </c>
      <c r="B196" s="44" t="s">
        <v>306</v>
      </c>
      <c r="C196" s="21" t="s">
        <v>307</v>
      </c>
      <c r="D196" s="31">
        <v>480</v>
      </c>
      <c r="E196" s="24"/>
      <c r="F196" s="19">
        <f>IF($E$277&gt;=25000, D196*E196*0.95, 0)</f>
        <v>0</v>
      </c>
      <c r="G196" s="19">
        <f>IF($E$277&gt;=50000, D196*E196*0.9, 0)</f>
        <v>0</v>
      </c>
      <c r="H196" s="19">
        <f>IF($E$277&gt;=100000, D196*E196*0.85, 0)</f>
        <v>0</v>
      </c>
      <c r="I196" s="19">
        <f>IF($E$277&gt;=200000, D196*E196*0.8, 0)</f>
        <v>0</v>
      </c>
      <c r="J196" s="1">
        <v>620</v>
      </c>
      <c r="L196" s="103"/>
    </row>
    <row r="197" spans="1:13" x14ac:dyDescent="0.45">
      <c r="A197" s="113" t="s">
        <v>308</v>
      </c>
      <c r="B197" s="114"/>
      <c r="C197" s="16"/>
      <c r="D197" s="17"/>
      <c r="E197" s="18"/>
      <c r="L197" s="103"/>
    </row>
    <row r="198" spans="1:13" x14ac:dyDescent="0.45">
      <c r="A198" s="67">
        <v>1</v>
      </c>
      <c r="B198" s="68" t="s">
        <v>309</v>
      </c>
      <c r="C198" s="21" t="s">
        <v>310</v>
      </c>
      <c r="D198" s="27">
        <v>400</v>
      </c>
      <c r="E198" s="69"/>
      <c r="F198" s="19">
        <f t="shared" ref="F198:F205" si="49">IF($E$277&gt;=25000, D198*E198*0.95, 0)</f>
        <v>0</v>
      </c>
      <c r="G198" s="19">
        <f t="shared" ref="G198:G205" si="50">IF($E$277&gt;=50000, D198*E198*0.9, 0)</f>
        <v>0</v>
      </c>
      <c r="H198" s="19">
        <f t="shared" ref="H198:H205" si="51">IF($E$277&gt;=100000, D198*E198*0.85, 0)</f>
        <v>0</v>
      </c>
      <c r="I198" s="19">
        <f t="shared" ref="I198:I205" si="52">IF($E$277&gt;=200000, D198*E198*0.8, 0)</f>
        <v>0</v>
      </c>
      <c r="J198" s="1">
        <f t="shared" ref="J198:J205" si="53">D198*1.3</f>
        <v>520</v>
      </c>
      <c r="L198" s="103"/>
    </row>
    <row r="199" spans="1:13" x14ac:dyDescent="0.45">
      <c r="A199" s="70">
        <v>2</v>
      </c>
      <c r="B199" s="68" t="s">
        <v>311</v>
      </c>
      <c r="C199" s="21" t="s">
        <v>312</v>
      </c>
      <c r="D199" s="27">
        <v>400</v>
      </c>
      <c r="E199" s="69"/>
      <c r="F199" s="19">
        <f t="shared" si="49"/>
        <v>0</v>
      </c>
      <c r="G199" s="19">
        <f t="shared" si="50"/>
        <v>0</v>
      </c>
      <c r="H199" s="19">
        <f t="shared" si="51"/>
        <v>0</v>
      </c>
      <c r="I199" s="19">
        <f t="shared" si="52"/>
        <v>0</v>
      </c>
      <c r="J199" s="1">
        <f t="shared" si="53"/>
        <v>520</v>
      </c>
      <c r="L199" s="103"/>
    </row>
    <row r="200" spans="1:13" x14ac:dyDescent="0.45">
      <c r="A200" s="70">
        <v>3</v>
      </c>
      <c r="B200" s="68" t="s">
        <v>313</v>
      </c>
      <c r="C200" s="21" t="s">
        <v>314</v>
      </c>
      <c r="D200" s="27">
        <v>400</v>
      </c>
      <c r="E200" s="69"/>
      <c r="F200" s="19">
        <f t="shared" si="49"/>
        <v>0</v>
      </c>
      <c r="G200" s="19">
        <f t="shared" si="50"/>
        <v>0</v>
      </c>
      <c r="H200" s="19">
        <f t="shared" si="51"/>
        <v>0</v>
      </c>
      <c r="I200" s="19">
        <f t="shared" si="52"/>
        <v>0</v>
      </c>
      <c r="J200" s="1">
        <f t="shared" si="53"/>
        <v>520</v>
      </c>
      <c r="L200" s="103"/>
    </row>
    <row r="201" spans="1:13" x14ac:dyDescent="0.45">
      <c r="A201" s="70">
        <v>4</v>
      </c>
      <c r="B201" s="68" t="s">
        <v>315</v>
      </c>
      <c r="C201" s="21" t="s">
        <v>316</v>
      </c>
      <c r="D201" s="27">
        <v>400</v>
      </c>
      <c r="E201" s="69"/>
      <c r="F201" s="19">
        <f t="shared" si="49"/>
        <v>0</v>
      </c>
      <c r="G201" s="19">
        <f t="shared" si="50"/>
        <v>0</v>
      </c>
      <c r="H201" s="19">
        <f t="shared" si="51"/>
        <v>0</v>
      </c>
      <c r="I201" s="19">
        <f t="shared" si="52"/>
        <v>0</v>
      </c>
      <c r="J201" s="1">
        <f t="shared" si="53"/>
        <v>520</v>
      </c>
      <c r="L201" s="103"/>
    </row>
    <row r="202" spans="1:13" x14ac:dyDescent="0.45">
      <c r="A202" s="70">
        <v>5</v>
      </c>
      <c r="B202" s="68" t="s">
        <v>317</v>
      </c>
      <c r="C202" s="21" t="s">
        <v>318</v>
      </c>
      <c r="D202" s="27">
        <v>400</v>
      </c>
      <c r="E202" s="69"/>
      <c r="F202" s="19">
        <f t="shared" si="49"/>
        <v>0</v>
      </c>
      <c r="G202" s="19">
        <f t="shared" si="50"/>
        <v>0</v>
      </c>
      <c r="H202" s="19">
        <f t="shared" si="51"/>
        <v>0</v>
      </c>
      <c r="I202" s="19">
        <f t="shared" si="52"/>
        <v>0</v>
      </c>
      <c r="J202" s="1">
        <f t="shared" si="53"/>
        <v>520</v>
      </c>
      <c r="L202" s="103"/>
    </row>
    <row r="203" spans="1:13" x14ac:dyDescent="0.45">
      <c r="A203" s="70">
        <v>6</v>
      </c>
      <c r="B203" s="68" t="s">
        <v>319</v>
      </c>
      <c r="C203" s="21" t="s">
        <v>320</v>
      </c>
      <c r="D203" s="27">
        <v>400</v>
      </c>
      <c r="E203" s="69"/>
      <c r="F203" s="19">
        <f t="shared" si="49"/>
        <v>0</v>
      </c>
      <c r="G203" s="19">
        <f t="shared" si="50"/>
        <v>0</v>
      </c>
      <c r="H203" s="19">
        <f t="shared" si="51"/>
        <v>0</v>
      </c>
      <c r="I203" s="19">
        <f t="shared" si="52"/>
        <v>0</v>
      </c>
      <c r="J203" s="1">
        <f t="shared" si="53"/>
        <v>520</v>
      </c>
      <c r="L203" s="103"/>
    </row>
    <row r="204" spans="1:13" x14ac:dyDescent="0.45">
      <c r="A204" s="70">
        <v>7</v>
      </c>
      <c r="B204" s="68" t="s">
        <v>321</v>
      </c>
      <c r="C204" s="21" t="s">
        <v>322</v>
      </c>
      <c r="D204" s="27">
        <v>400</v>
      </c>
      <c r="E204" s="69"/>
      <c r="F204" s="19">
        <f t="shared" si="49"/>
        <v>0</v>
      </c>
      <c r="G204" s="19">
        <f t="shared" si="50"/>
        <v>0</v>
      </c>
      <c r="H204" s="19">
        <f t="shared" si="51"/>
        <v>0</v>
      </c>
      <c r="I204" s="19">
        <f t="shared" si="52"/>
        <v>0</v>
      </c>
      <c r="J204" s="1">
        <f t="shared" si="53"/>
        <v>520</v>
      </c>
      <c r="L204" s="103"/>
    </row>
    <row r="205" spans="1:13" x14ac:dyDescent="0.45">
      <c r="A205" s="70">
        <v>8</v>
      </c>
      <c r="B205" s="68" t="s">
        <v>323</v>
      </c>
      <c r="C205" s="21" t="s">
        <v>324</v>
      </c>
      <c r="D205" s="27">
        <v>400</v>
      </c>
      <c r="E205" s="69"/>
      <c r="F205" s="19">
        <f t="shared" si="49"/>
        <v>0</v>
      </c>
      <c r="G205" s="19">
        <f t="shared" si="50"/>
        <v>0</v>
      </c>
      <c r="H205" s="19">
        <f t="shared" si="51"/>
        <v>0</v>
      </c>
      <c r="I205" s="19">
        <f t="shared" si="52"/>
        <v>0</v>
      </c>
      <c r="J205" s="1">
        <f t="shared" si="53"/>
        <v>520</v>
      </c>
      <c r="L205" s="103"/>
    </row>
    <row r="206" spans="1:13" s="40" customFormat="1" x14ac:dyDescent="0.4">
      <c r="A206" s="113" t="s">
        <v>325</v>
      </c>
      <c r="B206" s="114"/>
      <c r="C206" s="16"/>
      <c r="D206" s="17"/>
      <c r="E206" s="18"/>
      <c r="F206" s="19"/>
      <c r="G206" s="19"/>
      <c r="H206" s="19"/>
      <c r="I206" s="19"/>
      <c r="J206" s="1"/>
      <c r="K206" s="1"/>
      <c r="L206" s="103"/>
      <c r="M206" s="1"/>
    </row>
    <row r="207" spans="1:13" s="40" customFormat="1" x14ac:dyDescent="0.4">
      <c r="A207" s="113" t="s">
        <v>326</v>
      </c>
      <c r="B207" s="114"/>
      <c r="C207" s="16"/>
      <c r="D207" s="17"/>
      <c r="E207" s="18"/>
      <c r="F207" s="19"/>
      <c r="G207" s="19"/>
      <c r="H207" s="19"/>
      <c r="I207" s="19"/>
      <c r="J207" s="1"/>
      <c r="K207" s="1"/>
      <c r="L207" s="103"/>
      <c r="M207" s="1"/>
    </row>
    <row r="208" spans="1:13" s="40" customFormat="1" x14ac:dyDescent="0.4">
      <c r="A208" s="20">
        <v>1</v>
      </c>
      <c r="B208" s="21" t="s">
        <v>327</v>
      </c>
      <c r="C208" s="41" t="s">
        <v>328</v>
      </c>
      <c r="D208" s="43">
        <v>280</v>
      </c>
      <c r="E208" s="24"/>
      <c r="F208" s="19">
        <f>IF($E$277&gt;=25000, D208*E208*0.95, 0)</f>
        <v>0</v>
      </c>
      <c r="G208" s="19">
        <f>IF($E$277&gt;=50000, D208*E208*0.9, 0)</f>
        <v>0</v>
      </c>
      <c r="H208" s="19">
        <f>IF($E$277&gt;=100000, D208*E208*0.85, 0)</f>
        <v>0</v>
      </c>
      <c r="I208" s="19">
        <f>IF($E$277&gt;=200000, D208*E208*0.8, 0)</f>
        <v>0</v>
      </c>
      <c r="J208" s="1">
        <v>350</v>
      </c>
      <c r="K208" s="1"/>
      <c r="L208" s="103"/>
      <c r="M208" s="1"/>
    </row>
    <row r="209" spans="1:12" ht="13.5" thickBot="1" x14ac:dyDescent="0.5">
      <c r="A209" s="127" t="s">
        <v>329</v>
      </c>
      <c r="B209" s="128"/>
      <c r="C209" s="71"/>
      <c r="D209" s="72"/>
      <c r="E209" s="73"/>
      <c r="L209" s="103"/>
    </row>
    <row r="210" spans="1:12" x14ac:dyDescent="0.45">
      <c r="A210" s="74">
        <v>1</v>
      </c>
      <c r="B210" s="75" t="s">
        <v>330</v>
      </c>
      <c r="C210" s="75" t="s">
        <v>331</v>
      </c>
      <c r="D210" s="76">
        <v>600</v>
      </c>
      <c r="E210" s="77"/>
      <c r="F210" s="19">
        <f>IF($E$277&gt;=25000, D210*E210*0.95, 0)</f>
        <v>0</v>
      </c>
      <c r="G210" s="19">
        <f>IF($E$277&gt;=50000, D210*E210*0.9, 0)</f>
        <v>0</v>
      </c>
      <c r="H210" s="19">
        <f>IF($E$277&gt;=100000, D210*E210*0.85, 0)</f>
        <v>0</v>
      </c>
      <c r="I210" s="19">
        <f>IF($E$277&gt;=200000, D210*E210*0.8, 0)</f>
        <v>0</v>
      </c>
      <c r="J210" s="1">
        <v>750</v>
      </c>
      <c r="L210" s="103"/>
    </row>
    <row r="211" spans="1:12" x14ac:dyDescent="0.45">
      <c r="A211" s="20">
        <v>2</v>
      </c>
      <c r="B211" s="21" t="s">
        <v>332</v>
      </c>
      <c r="C211" s="21" t="s">
        <v>333</v>
      </c>
      <c r="D211" s="48">
        <v>350</v>
      </c>
      <c r="E211" s="24"/>
      <c r="F211" s="19">
        <f>IF($E$277&gt;=25000, D211*E211*0.95, 0)</f>
        <v>0</v>
      </c>
      <c r="G211" s="19">
        <f>IF($E$277&gt;=50000, D211*E211*0.9, 0)</f>
        <v>0</v>
      </c>
      <c r="H211" s="19">
        <f>IF($E$277&gt;=100000, D211*E211*0.85, 0)</f>
        <v>0</v>
      </c>
      <c r="I211" s="19">
        <f>IF($E$277&gt;=200000, D211*E211*0.8, 0)</f>
        <v>0</v>
      </c>
      <c r="J211" s="1">
        <v>450</v>
      </c>
      <c r="L211" s="103"/>
    </row>
    <row r="212" spans="1:12" ht="13.5" thickBot="1" x14ac:dyDescent="0.5">
      <c r="A212" s="80">
        <v>6</v>
      </c>
      <c r="B212" s="81" t="s">
        <v>334</v>
      </c>
      <c r="C212" s="81" t="s">
        <v>335</v>
      </c>
      <c r="D212" s="82">
        <v>46</v>
      </c>
      <c r="E212" s="83"/>
      <c r="F212" s="19">
        <f>IF($E$277&gt;=25000, D212*E212*0.95, 0)</f>
        <v>0</v>
      </c>
      <c r="G212" s="19">
        <f>IF($E$277&gt;=50000, D212*E212*0.9, 0)</f>
        <v>0</v>
      </c>
      <c r="H212" s="19">
        <f>IF($E$277&gt;=100000, D212*E212*0.85, 0)</f>
        <v>0</v>
      </c>
      <c r="I212" s="19">
        <f>IF($E$277&gt;=200000, D212*E212*0.8, 0)</f>
        <v>0</v>
      </c>
      <c r="J212" s="1">
        <v>50</v>
      </c>
      <c r="L212" s="103"/>
    </row>
    <row r="213" spans="1:12" x14ac:dyDescent="0.45">
      <c r="A213" s="129" t="s">
        <v>336</v>
      </c>
      <c r="B213" s="130"/>
      <c r="C213" s="84"/>
      <c r="D213" s="85"/>
      <c r="E213" s="86"/>
      <c r="L213" s="103"/>
    </row>
    <row r="214" spans="1:12" x14ac:dyDescent="0.45">
      <c r="A214" s="113" t="s">
        <v>337</v>
      </c>
      <c r="B214" s="114"/>
      <c r="C214" s="16"/>
      <c r="D214" s="63"/>
      <c r="E214" s="64"/>
      <c r="L214" s="103"/>
    </row>
    <row r="215" spans="1:12" ht="26.25" x14ac:dyDescent="0.45">
      <c r="A215" s="20">
        <v>1</v>
      </c>
      <c r="B215" s="21" t="s">
        <v>338</v>
      </c>
      <c r="C215" s="22" t="s">
        <v>339</v>
      </c>
      <c r="D215" s="48">
        <v>230</v>
      </c>
      <c r="E215" s="24"/>
      <c r="F215" s="19">
        <f t="shared" ref="F215:F231" si="54">IF($E$277&gt;=25000, D215*E215*0.95, 0)</f>
        <v>0</v>
      </c>
      <c r="G215" s="19">
        <f t="shared" ref="G215:G231" si="55">IF($E$277&gt;=50000, D215*E215*0.9, 0)</f>
        <v>0</v>
      </c>
      <c r="H215" s="19">
        <f t="shared" ref="H215:H231" si="56">IF($E$277&gt;=100000, D215*E215*0.85, 0)</f>
        <v>0</v>
      </c>
      <c r="I215" s="19">
        <f t="shared" ref="I215:I231" si="57">IF($E$277&gt;=200000, D215*E215*0.8, 0)</f>
        <v>0</v>
      </c>
      <c r="J215" s="1">
        <v>450</v>
      </c>
      <c r="L215" s="103"/>
    </row>
    <row r="216" spans="1:12" x14ac:dyDescent="0.45">
      <c r="A216" s="20">
        <v>2</v>
      </c>
      <c r="B216" s="21" t="s">
        <v>340</v>
      </c>
      <c r="C216" s="22" t="s">
        <v>341</v>
      </c>
      <c r="D216" s="48">
        <v>230</v>
      </c>
      <c r="E216" s="24"/>
      <c r="F216" s="19">
        <f t="shared" si="54"/>
        <v>0</v>
      </c>
      <c r="G216" s="19">
        <f t="shared" si="55"/>
        <v>0</v>
      </c>
      <c r="H216" s="19">
        <f t="shared" si="56"/>
        <v>0</v>
      </c>
      <c r="I216" s="19">
        <f t="shared" si="57"/>
        <v>0</v>
      </c>
      <c r="J216" s="1">
        <v>450</v>
      </c>
      <c r="L216" s="103"/>
    </row>
    <row r="217" spans="1:12" ht="26.25" x14ac:dyDescent="0.45">
      <c r="A217" s="20">
        <v>3</v>
      </c>
      <c r="B217" s="21" t="s">
        <v>342</v>
      </c>
      <c r="C217" s="21" t="s">
        <v>343</v>
      </c>
      <c r="D217" s="48">
        <v>230</v>
      </c>
      <c r="E217" s="24"/>
      <c r="F217" s="19">
        <f t="shared" si="54"/>
        <v>0</v>
      </c>
      <c r="G217" s="19">
        <f t="shared" si="55"/>
        <v>0</v>
      </c>
      <c r="H217" s="19">
        <f t="shared" si="56"/>
        <v>0</v>
      </c>
      <c r="I217" s="19">
        <f t="shared" si="57"/>
        <v>0</v>
      </c>
      <c r="J217" s="1">
        <v>450</v>
      </c>
      <c r="L217" s="103"/>
    </row>
    <row r="218" spans="1:12" x14ac:dyDescent="0.45">
      <c r="A218" s="20">
        <v>4</v>
      </c>
      <c r="B218" s="21" t="s">
        <v>344</v>
      </c>
      <c r="C218" s="21" t="s">
        <v>345</v>
      </c>
      <c r="D218" s="48">
        <v>230</v>
      </c>
      <c r="E218" s="24"/>
      <c r="F218" s="19">
        <f t="shared" si="54"/>
        <v>0</v>
      </c>
      <c r="G218" s="19">
        <f t="shared" si="55"/>
        <v>0</v>
      </c>
      <c r="H218" s="19">
        <f t="shared" si="56"/>
        <v>0</v>
      </c>
      <c r="I218" s="19">
        <f t="shared" si="57"/>
        <v>0</v>
      </c>
      <c r="J218" s="1">
        <v>450</v>
      </c>
      <c r="L218" s="103"/>
    </row>
    <row r="219" spans="1:12" ht="26.25" x14ac:dyDescent="0.45">
      <c r="A219" s="20">
        <v>5</v>
      </c>
      <c r="B219" s="21" t="s">
        <v>346</v>
      </c>
      <c r="C219" s="21" t="s">
        <v>347</v>
      </c>
      <c r="D219" s="48">
        <v>230</v>
      </c>
      <c r="E219" s="24"/>
      <c r="F219" s="19">
        <f t="shared" si="54"/>
        <v>0</v>
      </c>
      <c r="G219" s="19">
        <f t="shared" si="55"/>
        <v>0</v>
      </c>
      <c r="H219" s="19">
        <f t="shared" si="56"/>
        <v>0</v>
      </c>
      <c r="I219" s="19">
        <f t="shared" si="57"/>
        <v>0</v>
      </c>
      <c r="J219" s="1">
        <v>450</v>
      </c>
      <c r="L219" s="103"/>
    </row>
    <row r="220" spans="1:12" ht="26.25" x14ac:dyDescent="0.45">
      <c r="A220" s="20">
        <v>6</v>
      </c>
      <c r="B220" s="21" t="s">
        <v>348</v>
      </c>
      <c r="C220" s="21" t="s">
        <v>349</v>
      </c>
      <c r="D220" s="48">
        <v>230</v>
      </c>
      <c r="E220" s="24"/>
      <c r="F220" s="19">
        <f t="shared" si="54"/>
        <v>0</v>
      </c>
      <c r="G220" s="19">
        <f t="shared" si="55"/>
        <v>0</v>
      </c>
      <c r="H220" s="19">
        <f t="shared" si="56"/>
        <v>0</v>
      </c>
      <c r="I220" s="19">
        <f t="shared" si="57"/>
        <v>0</v>
      </c>
      <c r="J220" s="1">
        <v>450</v>
      </c>
      <c r="L220" s="103"/>
    </row>
    <row r="221" spans="1:12" ht="26.25" x14ac:dyDescent="0.45">
      <c r="A221" s="20">
        <v>7</v>
      </c>
      <c r="B221" s="21" t="s">
        <v>350</v>
      </c>
      <c r="C221" s="21" t="s">
        <v>351</v>
      </c>
      <c r="D221" s="48">
        <v>230</v>
      </c>
      <c r="E221" s="24"/>
      <c r="F221" s="19">
        <f t="shared" si="54"/>
        <v>0</v>
      </c>
      <c r="G221" s="19">
        <f t="shared" si="55"/>
        <v>0</v>
      </c>
      <c r="H221" s="19">
        <f t="shared" si="56"/>
        <v>0</v>
      </c>
      <c r="I221" s="19">
        <f t="shared" si="57"/>
        <v>0</v>
      </c>
      <c r="J221" s="1">
        <v>450</v>
      </c>
      <c r="L221" s="103"/>
    </row>
    <row r="222" spans="1:12" x14ac:dyDescent="0.45">
      <c r="A222" s="20">
        <v>8</v>
      </c>
      <c r="B222" s="21" t="s">
        <v>352</v>
      </c>
      <c r="C222" s="21" t="s">
        <v>353</v>
      </c>
      <c r="D222" s="48">
        <v>230</v>
      </c>
      <c r="E222" s="24"/>
      <c r="F222" s="19">
        <f t="shared" si="54"/>
        <v>0</v>
      </c>
      <c r="G222" s="19">
        <f t="shared" si="55"/>
        <v>0</v>
      </c>
      <c r="H222" s="19">
        <f t="shared" si="56"/>
        <v>0</v>
      </c>
      <c r="I222" s="19">
        <f t="shared" si="57"/>
        <v>0</v>
      </c>
      <c r="J222" s="1">
        <v>450</v>
      </c>
      <c r="L222" s="103"/>
    </row>
    <row r="223" spans="1:12" ht="26.25" x14ac:dyDescent="0.45">
      <c r="A223" s="20">
        <v>9</v>
      </c>
      <c r="B223" s="21" t="s">
        <v>354</v>
      </c>
      <c r="C223" s="21" t="s">
        <v>355</v>
      </c>
      <c r="D223" s="48">
        <v>230</v>
      </c>
      <c r="E223" s="24"/>
      <c r="F223" s="19">
        <f t="shared" si="54"/>
        <v>0</v>
      </c>
      <c r="G223" s="19">
        <f t="shared" si="55"/>
        <v>0</v>
      </c>
      <c r="H223" s="19">
        <f t="shared" si="56"/>
        <v>0</v>
      </c>
      <c r="I223" s="19">
        <f t="shared" si="57"/>
        <v>0</v>
      </c>
      <c r="J223" s="1">
        <v>450</v>
      </c>
      <c r="L223" s="103"/>
    </row>
    <row r="224" spans="1:12" ht="26.25" x14ac:dyDescent="0.45">
      <c r="A224" s="20">
        <v>10</v>
      </c>
      <c r="B224" s="21" t="s">
        <v>356</v>
      </c>
      <c r="C224" s="21" t="s">
        <v>357</v>
      </c>
      <c r="D224" s="48">
        <v>230</v>
      </c>
      <c r="E224" s="24"/>
      <c r="F224" s="19">
        <f t="shared" si="54"/>
        <v>0</v>
      </c>
      <c r="G224" s="19">
        <f t="shared" si="55"/>
        <v>0</v>
      </c>
      <c r="H224" s="19">
        <f t="shared" si="56"/>
        <v>0</v>
      </c>
      <c r="I224" s="19">
        <f t="shared" si="57"/>
        <v>0</v>
      </c>
      <c r="J224" s="1">
        <v>450</v>
      </c>
      <c r="L224" s="103"/>
    </row>
    <row r="225" spans="1:12" ht="26.25" x14ac:dyDescent="0.45">
      <c r="A225" s="20">
        <v>11</v>
      </c>
      <c r="B225" s="21" t="s">
        <v>358</v>
      </c>
      <c r="C225" s="21" t="s">
        <v>359</v>
      </c>
      <c r="D225" s="48">
        <v>230</v>
      </c>
      <c r="E225" s="24"/>
      <c r="F225" s="19">
        <f t="shared" si="54"/>
        <v>0</v>
      </c>
      <c r="G225" s="19">
        <f t="shared" si="55"/>
        <v>0</v>
      </c>
      <c r="H225" s="19">
        <f t="shared" si="56"/>
        <v>0</v>
      </c>
      <c r="I225" s="19">
        <f t="shared" si="57"/>
        <v>0</v>
      </c>
      <c r="J225" s="1">
        <v>450</v>
      </c>
      <c r="L225" s="103"/>
    </row>
    <row r="226" spans="1:12" x14ac:dyDescent="0.45">
      <c r="A226" s="20">
        <v>12</v>
      </c>
      <c r="B226" s="21" t="s">
        <v>360</v>
      </c>
      <c r="C226" s="21" t="s">
        <v>361</v>
      </c>
      <c r="D226" s="48">
        <v>230</v>
      </c>
      <c r="E226" s="24"/>
      <c r="F226" s="19">
        <f t="shared" si="54"/>
        <v>0</v>
      </c>
      <c r="G226" s="19">
        <f t="shared" si="55"/>
        <v>0</v>
      </c>
      <c r="H226" s="19">
        <f t="shared" si="56"/>
        <v>0</v>
      </c>
      <c r="I226" s="19">
        <f t="shared" si="57"/>
        <v>0</v>
      </c>
      <c r="J226" s="1">
        <v>450</v>
      </c>
      <c r="L226" s="103"/>
    </row>
    <row r="227" spans="1:12" ht="26.25" x14ac:dyDescent="0.45">
      <c r="A227" s="20">
        <v>13</v>
      </c>
      <c r="B227" s="21" t="s">
        <v>362</v>
      </c>
      <c r="C227" s="21" t="s">
        <v>363</v>
      </c>
      <c r="D227" s="48">
        <v>230</v>
      </c>
      <c r="E227" s="24"/>
      <c r="F227" s="19">
        <f t="shared" si="54"/>
        <v>0</v>
      </c>
      <c r="G227" s="19">
        <f t="shared" si="55"/>
        <v>0</v>
      </c>
      <c r="H227" s="19">
        <f t="shared" si="56"/>
        <v>0</v>
      </c>
      <c r="I227" s="19">
        <f t="shared" si="57"/>
        <v>0</v>
      </c>
      <c r="J227" s="1">
        <v>450</v>
      </c>
      <c r="L227" s="103"/>
    </row>
    <row r="228" spans="1:12" ht="26.25" x14ac:dyDescent="0.45">
      <c r="A228" s="20">
        <v>14</v>
      </c>
      <c r="B228" s="21" t="s">
        <v>364</v>
      </c>
      <c r="C228" s="21" t="s">
        <v>365</v>
      </c>
      <c r="D228" s="48">
        <v>230</v>
      </c>
      <c r="E228" s="24"/>
      <c r="F228" s="19">
        <f t="shared" si="54"/>
        <v>0</v>
      </c>
      <c r="G228" s="19">
        <f t="shared" si="55"/>
        <v>0</v>
      </c>
      <c r="H228" s="19">
        <f t="shared" si="56"/>
        <v>0</v>
      </c>
      <c r="I228" s="19">
        <f t="shared" si="57"/>
        <v>0</v>
      </c>
      <c r="J228" s="1">
        <v>450</v>
      </c>
      <c r="L228" s="103"/>
    </row>
    <row r="229" spans="1:12" x14ac:dyDescent="0.45">
      <c r="A229" s="20">
        <v>15</v>
      </c>
      <c r="B229" s="21" t="s">
        <v>366</v>
      </c>
      <c r="C229" s="22" t="s">
        <v>367</v>
      </c>
      <c r="D229" s="48">
        <v>230</v>
      </c>
      <c r="E229" s="24"/>
      <c r="F229" s="19">
        <f t="shared" si="54"/>
        <v>0</v>
      </c>
      <c r="G229" s="19">
        <f t="shared" si="55"/>
        <v>0</v>
      </c>
      <c r="H229" s="19">
        <f t="shared" si="56"/>
        <v>0</v>
      </c>
      <c r="I229" s="19">
        <f t="shared" si="57"/>
        <v>0</v>
      </c>
      <c r="J229" s="1">
        <v>450</v>
      </c>
      <c r="L229" s="103"/>
    </row>
    <row r="230" spans="1:12" ht="26.25" x14ac:dyDescent="0.45">
      <c r="A230" s="20">
        <v>16</v>
      </c>
      <c r="B230" s="21" t="s">
        <v>368</v>
      </c>
      <c r="C230" s="21" t="s">
        <v>369</v>
      </c>
      <c r="D230" s="48">
        <v>230</v>
      </c>
      <c r="E230" s="24"/>
      <c r="F230" s="19">
        <f t="shared" si="54"/>
        <v>0</v>
      </c>
      <c r="G230" s="19">
        <f t="shared" si="55"/>
        <v>0</v>
      </c>
      <c r="H230" s="19">
        <f t="shared" si="56"/>
        <v>0</v>
      </c>
      <c r="I230" s="19">
        <f t="shared" si="57"/>
        <v>0</v>
      </c>
      <c r="J230" s="1">
        <v>450</v>
      </c>
      <c r="L230" s="103"/>
    </row>
    <row r="231" spans="1:12" ht="26.25" x14ac:dyDescent="0.45">
      <c r="A231" s="20">
        <v>17</v>
      </c>
      <c r="B231" s="21" t="s">
        <v>370</v>
      </c>
      <c r="C231" s="21" t="s">
        <v>371</v>
      </c>
      <c r="D231" s="48">
        <v>230</v>
      </c>
      <c r="E231" s="24"/>
      <c r="F231" s="19">
        <f t="shared" si="54"/>
        <v>0</v>
      </c>
      <c r="G231" s="19">
        <f t="shared" si="55"/>
        <v>0</v>
      </c>
      <c r="H231" s="19">
        <f t="shared" si="56"/>
        <v>0</v>
      </c>
      <c r="I231" s="19">
        <f t="shared" si="57"/>
        <v>0</v>
      </c>
      <c r="J231" s="1">
        <v>450</v>
      </c>
      <c r="L231" s="103"/>
    </row>
    <row r="232" spans="1:12" x14ac:dyDescent="0.45">
      <c r="A232" s="113" t="s">
        <v>372</v>
      </c>
      <c r="B232" s="114"/>
      <c r="C232" s="16"/>
      <c r="D232" s="63"/>
      <c r="E232" s="64"/>
      <c r="L232" s="103"/>
    </row>
    <row r="233" spans="1:12" x14ac:dyDescent="0.45">
      <c r="A233" s="20">
        <v>1</v>
      </c>
      <c r="B233" s="21" t="s">
        <v>373</v>
      </c>
      <c r="C233" s="21" t="s">
        <v>374</v>
      </c>
      <c r="D233" s="48">
        <v>230</v>
      </c>
      <c r="E233" s="24"/>
      <c r="F233" s="19">
        <f t="shared" ref="F233:F238" si="58">IF($E$277&gt;=25000, D233*E233*0.95, 0)</f>
        <v>0</v>
      </c>
      <c r="G233" s="19">
        <f t="shared" ref="G233:G238" si="59">IF($E$277&gt;=50000, D233*E233*0.9, 0)</f>
        <v>0</v>
      </c>
      <c r="H233" s="19">
        <f t="shared" ref="H233:H238" si="60">IF($E$277&gt;=100000, D233*E233*0.85, 0)</f>
        <v>0</v>
      </c>
      <c r="I233" s="19">
        <f t="shared" ref="I233:I238" si="61">IF($E$277&gt;=200000, D233*E233*0.8, 0)</f>
        <v>0</v>
      </c>
      <c r="J233" s="1">
        <v>450</v>
      </c>
      <c r="L233" s="103"/>
    </row>
    <row r="234" spans="1:12" x14ac:dyDescent="0.45">
      <c r="A234" s="20">
        <v>2</v>
      </c>
      <c r="B234" s="21" t="s">
        <v>375</v>
      </c>
      <c r="C234" s="21" t="s">
        <v>376</v>
      </c>
      <c r="D234" s="48">
        <v>230</v>
      </c>
      <c r="E234" s="24"/>
      <c r="F234" s="19">
        <f t="shared" si="58"/>
        <v>0</v>
      </c>
      <c r="G234" s="19">
        <f t="shared" si="59"/>
        <v>0</v>
      </c>
      <c r="H234" s="19">
        <f t="shared" si="60"/>
        <v>0</v>
      </c>
      <c r="I234" s="19">
        <f t="shared" si="61"/>
        <v>0</v>
      </c>
      <c r="J234" s="1">
        <v>450</v>
      </c>
      <c r="L234" s="103"/>
    </row>
    <row r="235" spans="1:12" x14ac:dyDescent="0.45">
      <c r="A235" s="20">
        <v>3</v>
      </c>
      <c r="B235" s="21" t="s">
        <v>377</v>
      </c>
      <c r="C235" s="21" t="s">
        <v>378</v>
      </c>
      <c r="D235" s="48">
        <v>230</v>
      </c>
      <c r="E235" s="24"/>
      <c r="F235" s="19">
        <f t="shared" si="58"/>
        <v>0</v>
      </c>
      <c r="G235" s="19">
        <f t="shared" si="59"/>
        <v>0</v>
      </c>
      <c r="H235" s="19">
        <f t="shared" si="60"/>
        <v>0</v>
      </c>
      <c r="I235" s="19">
        <f t="shared" si="61"/>
        <v>0</v>
      </c>
      <c r="J235" s="1">
        <v>450</v>
      </c>
      <c r="L235" s="103"/>
    </row>
    <row r="236" spans="1:12" x14ac:dyDescent="0.45">
      <c r="A236" s="20">
        <v>4</v>
      </c>
      <c r="B236" s="21" t="s">
        <v>379</v>
      </c>
      <c r="C236" s="21" t="s">
        <v>380</v>
      </c>
      <c r="D236" s="48">
        <v>230</v>
      </c>
      <c r="E236" s="24"/>
      <c r="F236" s="19">
        <f t="shared" si="58"/>
        <v>0</v>
      </c>
      <c r="G236" s="19">
        <f t="shared" si="59"/>
        <v>0</v>
      </c>
      <c r="H236" s="19">
        <f t="shared" si="60"/>
        <v>0</v>
      </c>
      <c r="I236" s="19">
        <f t="shared" si="61"/>
        <v>0</v>
      </c>
      <c r="J236" s="1">
        <v>450</v>
      </c>
      <c r="L236" s="103"/>
    </row>
    <row r="237" spans="1:12" x14ac:dyDescent="0.45">
      <c r="A237" s="20">
        <v>5</v>
      </c>
      <c r="B237" s="21" t="s">
        <v>381</v>
      </c>
      <c r="C237" s="21" t="s">
        <v>382</v>
      </c>
      <c r="D237" s="48">
        <v>230</v>
      </c>
      <c r="E237" s="87"/>
      <c r="F237" s="19">
        <f t="shared" si="58"/>
        <v>0</v>
      </c>
      <c r="G237" s="19">
        <f t="shared" si="59"/>
        <v>0</v>
      </c>
      <c r="H237" s="19">
        <f t="shared" si="60"/>
        <v>0</v>
      </c>
      <c r="I237" s="19">
        <f t="shared" si="61"/>
        <v>0</v>
      </c>
      <c r="J237" s="1">
        <v>450</v>
      </c>
      <c r="L237" s="103"/>
    </row>
    <row r="238" spans="1:12" x14ac:dyDescent="0.45">
      <c r="A238" s="20">
        <v>6</v>
      </c>
      <c r="B238" s="21" t="s">
        <v>383</v>
      </c>
      <c r="C238" s="21" t="s">
        <v>384</v>
      </c>
      <c r="D238" s="48">
        <v>230</v>
      </c>
      <c r="E238" s="87"/>
      <c r="F238" s="19">
        <f t="shared" si="58"/>
        <v>0</v>
      </c>
      <c r="G238" s="19">
        <f t="shared" si="59"/>
        <v>0</v>
      </c>
      <c r="H238" s="19">
        <f t="shared" si="60"/>
        <v>0</v>
      </c>
      <c r="I238" s="19">
        <f t="shared" si="61"/>
        <v>0</v>
      </c>
      <c r="J238" s="1">
        <v>450</v>
      </c>
      <c r="L238" s="103"/>
    </row>
    <row r="239" spans="1:12" x14ac:dyDescent="0.45">
      <c r="A239" s="113" t="s">
        <v>385</v>
      </c>
      <c r="B239" s="114"/>
      <c r="C239" s="16"/>
      <c r="D239" s="63"/>
      <c r="E239" s="64"/>
      <c r="L239" s="103"/>
    </row>
    <row r="240" spans="1:12" x14ac:dyDescent="0.45">
      <c r="A240" s="20">
        <v>1</v>
      </c>
      <c r="B240" s="21" t="s">
        <v>386</v>
      </c>
      <c r="C240" s="21" t="s">
        <v>387</v>
      </c>
      <c r="D240" s="48">
        <v>280</v>
      </c>
      <c r="E240" s="24"/>
      <c r="F240" s="19">
        <f>IF($E$277&gt;=25000, D240*E240*0.95, 0)</f>
        <v>0</v>
      </c>
      <c r="G240" s="19">
        <f>IF($E$277&gt;=50000, D240*E240*0.9, 0)</f>
        <v>0</v>
      </c>
      <c r="H240" s="19">
        <f>IF($E$277&gt;=100000, D240*E240*0.85, 0)</f>
        <v>0</v>
      </c>
      <c r="I240" s="19">
        <f>IF($E$277&gt;=200000, D240*E240*0.8, 0)</f>
        <v>0</v>
      </c>
      <c r="J240" s="1">
        <v>450</v>
      </c>
      <c r="L240" s="103"/>
    </row>
    <row r="241" spans="1:12" x14ac:dyDescent="0.45">
      <c r="A241" s="20">
        <v>2</v>
      </c>
      <c r="B241" s="21" t="s">
        <v>388</v>
      </c>
      <c r="C241" s="21" t="s">
        <v>389</v>
      </c>
      <c r="D241" s="48">
        <v>280</v>
      </c>
      <c r="E241" s="24"/>
      <c r="F241" s="19">
        <f>IF($E$277&gt;=25000, D241*E241*0.95, 0)</f>
        <v>0</v>
      </c>
      <c r="G241" s="19">
        <f>IF($E$277&gt;=50000, D241*E241*0.9, 0)</f>
        <v>0</v>
      </c>
      <c r="H241" s="19">
        <f>IF($E$277&gt;=100000, D241*E241*0.85, 0)</f>
        <v>0</v>
      </c>
      <c r="I241" s="19">
        <f>IF($E$277&gt;=200000, D241*E241*0.8, 0)</f>
        <v>0</v>
      </c>
      <c r="J241" s="1">
        <v>450</v>
      </c>
      <c r="L241" s="103"/>
    </row>
    <row r="242" spans="1:12" x14ac:dyDescent="0.45">
      <c r="A242" s="20">
        <v>3</v>
      </c>
      <c r="B242" s="21" t="s">
        <v>390</v>
      </c>
      <c r="C242" s="21" t="s">
        <v>391</v>
      </c>
      <c r="D242" s="48">
        <v>280</v>
      </c>
      <c r="E242" s="24"/>
      <c r="F242" s="19">
        <f>IF($E$277&gt;=25000, D242*E242*0.95, 0)</f>
        <v>0</v>
      </c>
      <c r="G242" s="19">
        <f>IF($E$277&gt;=50000, D242*E242*0.9, 0)</f>
        <v>0</v>
      </c>
      <c r="H242" s="19">
        <f>IF($E$277&gt;=100000, D242*E242*0.85, 0)</f>
        <v>0</v>
      </c>
      <c r="I242" s="19">
        <f>IF($E$277&gt;=200000, D242*E242*0.8, 0)</f>
        <v>0</v>
      </c>
      <c r="J242" s="1">
        <v>450</v>
      </c>
      <c r="L242" s="103"/>
    </row>
    <row r="243" spans="1:12" x14ac:dyDescent="0.45">
      <c r="A243" s="113" t="s">
        <v>392</v>
      </c>
      <c r="B243" s="114"/>
      <c r="C243" s="16"/>
      <c r="D243" s="63"/>
      <c r="E243" s="64"/>
      <c r="L243" s="103"/>
    </row>
    <row r="244" spans="1:12" x14ac:dyDescent="0.45">
      <c r="A244" s="20">
        <v>1</v>
      </c>
      <c r="B244" s="21" t="s">
        <v>393</v>
      </c>
      <c r="C244" s="21" t="s">
        <v>394</v>
      </c>
      <c r="D244" s="48">
        <v>280</v>
      </c>
      <c r="E244" s="24"/>
      <c r="F244" s="19">
        <f t="shared" ref="F244:F253" si="62">IF($E$277&gt;=25000, D244*E244*0.95, 0)</f>
        <v>0</v>
      </c>
      <c r="G244" s="19">
        <f t="shared" ref="G244:G253" si="63">IF($E$277&gt;=50000, D244*E244*0.9, 0)</f>
        <v>0</v>
      </c>
      <c r="H244" s="19">
        <f t="shared" ref="H244:H253" si="64">IF($E$277&gt;=100000, D244*E244*0.85, 0)</f>
        <v>0</v>
      </c>
      <c r="I244" s="19">
        <f t="shared" ref="I244:I253" si="65">IF($E$277&gt;=200000, D244*E244*0.8, 0)</f>
        <v>0</v>
      </c>
      <c r="J244" s="1">
        <v>500</v>
      </c>
      <c r="L244" s="103"/>
    </row>
    <row r="245" spans="1:12" x14ac:dyDescent="0.45">
      <c r="A245" s="20">
        <v>2</v>
      </c>
      <c r="B245" s="21" t="s">
        <v>395</v>
      </c>
      <c r="C245" s="21" t="s">
        <v>396</v>
      </c>
      <c r="D245" s="48">
        <v>280</v>
      </c>
      <c r="E245" s="24"/>
      <c r="F245" s="19">
        <f t="shared" si="62"/>
        <v>0</v>
      </c>
      <c r="G245" s="19">
        <f t="shared" si="63"/>
        <v>0</v>
      </c>
      <c r="H245" s="19">
        <f t="shared" si="64"/>
        <v>0</v>
      </c>
      <c r="I245" s="19">
        <f t="shared" si="65"/>
        <v>0</v>
      </c>
      <c r="J245" s="1">
        <v>500</v>
      </c>
      <c r="L245" s="103"/>
    </row>
    <row r="246" spans="1:12" x14ac:dyDescent="0.45">
      <c r="A246" s="20">
        <v>3</v>
      </c>
      <c r="B246" s="21" t="s">
        <v>397</v>
      </c>
      <c r="C246" s="21" t="s">
        <v>398</v>
      </c>
      <c r="D246" s="48">
        <v>280</v>
      </c>
      <c r="E246" s="24"/>
      <c r="F246" s="19">
        <f t="shared" si="62"/>
        <v>0</v>
      </c>
      <c r="G246" s="19">
        <f t="shared" si="63"/>
        <v>0</v>
      </c>
      <c r="H246" s="19">
        <f t="shared" si="64"/>
        <v>0</v>
      </c>
      <c r="I246" s="19">
        <f t="shared" si="65"/>
        <v>0</v>
      </c>
      <c r="J246" s="1">
        <v>500</v>
      </c>
      <c r="L246" s="103"/>
    </row>
    <row r="247" spans="1:12" x14ac:dyDescent="0.45">
      <c r="A247" s="20">
        <v>4</v>
      </c>
      <c r="B247" s="21" t="s">
        <v>399</v>
      </c>
      <c r="C247" s="21" t="s">
        <v>400</v>
      </c>
      <c r="D247" s="48">
        <v>280</v>
      </c>
      <c r="E247" s="24"/>
      <c r="F247" s="19">
        <f t="shared" si="62"/>
        <v>0</v>
      </c>
      <c r="G247" s="19">
        <f t="shared" si="63"/>
        <v>0</v>
      </c>
      <c r="H247" s="19">
        <f t="shared" si="64"/>
        <v>0</v>
      </c>
      <c r="I247" s="19">
        <f t="shared" si="65"/>
        <v>0</v>
      </c>
      <c r="J247" s="1">
        <v>500</v>
      </c>
      <c r="L247" s="103"/>
    </row>
    <row r="248" spans="1:12" x14ac:dyDescent="0.45">
      <c r="A248" s="20">
        <v>5</v>
      </c>
      <c r="B248" s="21" t="s">
        <v>401</v>
      </c>
      <c r="C248" s="21" t="s">
        <v>402</v>
      </c>
      <c r="D248" s="48">
        <v>280</v>
      </c>
      <c r="E248" s="24"/>
      <c r="F248" s="19">
        <f t="shared" si="62"/>
        <v>0</v>
      </c>
      <c r="G248" s="19">
        <f t="shared" si="63"/>
        <v>0</v>
      </c>
      <c r="H248" s="19">
        <f t="shared" si="64"/>
        <v>0</v>
      </c>
      <c r="I248" s="19">
        <f t="shared" si="65"/>
        <v>0</v>
      </c>
      <c r="J248" s="1">
        <v>500</v>
      </c>
      <c r="L248" s="103"/>
    </row>
    <row r="249" spans="1:12" x14ac:dyDescent="0.45">
      <c r="A249" s="20">
        <v>6</v>
      </c>
      <c r="B249" s="21" t="s">
        <v>403</v>
      </c>
      <c r="C249" s="21" t="s">
        <v>404</v>
      </c>
      <c r="D249" s="48">
        <v>280</v>
      </c>
      <c r="E249" s="24"/>
      <c r="F249" s="19">
        <f t="shared" si="62"/>
        <v>0</v>
      </c>
      <c r="G249" s="19">
        <f t="shared" si="63"/>
        <v>0</v>
      </c>
      <c r="H249" s="19">
        <f t="shared" si="64"/>
        <v>0</v>
      </c>
      <c r="I249" s="19">
        <f t="shared" si="65"/>
        <v>0</v>
      </c>
      <c r="J249" s="1">
        <v>500</v>
      </c>
      <c r="L249" s="103"/>
    </row>
    <row r="250" spans="1:12" x14ac:dyDescent="0.45">
      <c r="A250" s="20">
        <v>7</v>
      </c>
      <c r="B250" s="21" t="s">
        <v>456</v>
      </c>
      <c r="C250" s="21" t="s">
        <v>455</v>
      </c>
      <c r="D250" s="48">
        <v>280</v>
      </c>
      <c r="E250" s="24"/>
      <c r="F250" s="19">
        <f t="shared" si="62"/>
        <v>0</v>
      </c>
      <c r="G250" s="19">
        <f t="shared" si="63"/>
        <v>0</v>
      </c>
      <c r="H250" s="19">
        <f t="shared" si="64"/>
        <v>0</v>
      </c>
      <c r="I250" s="19">
        <f t="shared" si="65"/>
        <v>0</v>
      </c>
      <c r="J250" s="1">
        <v>500</v>
      </c>
      <c r="L250" s="103"/>
    </row>
    <row r="251" spans="1:12" x14ac:dyDescent="0.45">
      <c r="A251" s="20">
        <v>8</v>
      </c>
      <c r="B251" s="21" t="s">
        <v>405</v>
      </c>
      <c r="C251" s="21" t="s">
        <v>406</v>
      </c>
      <c r="D251" s="48">
        <v>280</v>
      </c>
      <c r="E251" s="24"/>
      <c r="F251" s="19">
        <f t="shared" si="62"/>
        <v>0</v>
      </c>
      <c r="G251" s="19">
        <f t="shared" si="63"/>
        <v>0</v>
      </c>
      <c r="H251" s="19">
        <f t="shared" si="64"/>
        <v>0</v>
      </c>
      <c r="I251" s="19">
        <f t="shared" si="65"/>
        <v>0</v>
      </c>
      <c r="J251" s="1">
        <v>500</v>
      </c>
      <c r="L251" s="103"/>
    </row>
    <row r="252" spans="1:12" x14ac:dyDescent="0.45">
      <c r="A252" s="20">
        <v>9</v>
      </c>
      <c r="B252" s="21" t="s">
        <v>407</v>
      </c>
      <c r="C252" s="21" t="s">
        <v>408</v>
      </c>
      <c r="D252" s="48">
        <v>280</v>
      </c>
      <c r="E252" s="24"/>
      <c r="F252" s="19">
        <f t="shared" si="62"/>
        <v>0</v>
      </c>
      <c r="G252" s="19">
        <f t="shared" si="63"/>
        <v>0</v>
      </c>
      <c r="H252" s="19">
        <f t="shared" si="64"/>
        <v>0</v>
      </c>
      <c r="I252" s="19">
        <f t="shared" si="65"/>
        <v>0</v>
      </c>
      <c r="J252" s="1">
        <v>500</v>
      </c>
      <c r="L252" s="103"/>
    </row>
    <row r="253" spans="1:12" x14ac:dyDescent="0.45">
      <c r="A253" s="20">
        <v>10</v>
      </c>
      <c r="B253" s="21" t="s">
        <v>409</v>
      </c>
      <c r="C253" s="21" t="s">
        <v>410</v>
      </c>
      <c r="D253" s="48">
        <v>280</v>
      </c>
      <c r="E253" s="24"/>
      <c r="F253" s="19">
        <f t="shared" si="62"/>
        <v>0</v>
      </c>
      <c r="G253" s="19">
        <f t="shared" si="63"/>
        <v>0</v>
      </c>
      <c r="H253" s="19">
        <f t="shared" si="64"/>
        <v>0</v>
      </c>
      <c r="I253" s="19">
        <f t="shared" si="65"/>
        <v>0</v>
      </c>
      <c r="J253" s="1">
        <v>500</v>
      </c>
      <c r="L253" s="103"/>
    </row>
    <row r="254" spans="1:12" x14ac:dyDescent="0.45">
      <c r="A254" s="113" t="s">
        <v>411</v>
      </c>
      <c r="B254" s="114"/>
      <c r="C254" s="16"/>
      <c r="D254" s="63"/>
      <c r="E254" s="64"/>
      <c r="L254" s="103"/>
    </row>
    <row r="255" spans="1:12" x14ac:dyDescent="0.45">
      <c r="A255" s="20">
        <v>1</v>
      </c>
      <c r="B255" s="21" t="s">
        <v>412</v>
      </c>
      <c r="C255" s="21" t="s">
        <v>413</v>
      </c>
      <c r="D255" s="48">
        <v>280</v>
      </c>
      <c r="E255" s="24"/>
      <c r="F255" s="19">
        <f t="shared" ref="F255:F267" si="66">IF($E$277&gt;=25000, D255*E255*0.95, 0)</f>
        <v>0</v>
      </c>
      <c r="G255" s="19">
        <f t="shared" ref="G255:G267" si="67">IF($E$277&gt;=50000, D255*E255*0.9, 0)</f>
        <v>0</v>
      </c>
      <c r="H255" s="19">
        <f t="shared" ref="H255:H267" si="68">IF($E$277&gt;=100000, D255*E255*0.85, 0)</f>
        <v>0</v>
      </c>
      <c r="I255" s="19">
        <f t="shared" ref="I255:I267" si="69">IF($E$277&gt;=200000, D255*E255*0.8, 0)</f>
        <v>0</v>
      </c>
      <c r="J255" s="1">
        <v>500</v>
      </c>
      <c r="L255" s="103"/>
    </row>
    <row r="256" spans="1:12" x14ac:dyDescent="0.45">
      <c r="A256" s="20">
        <v>2</v>
      </c>
      <c r="B256" s="21" t="s">
        <v>414</v>
      </c>
      <c r="C256" s="21" t="s">
        <v>415</v>
      </c>
      <c r="D256" s="48">
        <v>280</v>
      </c>
      <c r="E256" s="24"/>
      <c r="F256" s="19">
        <f t="shared" si="66"/>
        <v>0</v>
      </c>
      <c r="G256" s="19">
        <f t="shared" si="67"/>
        <v>0</v>
      </c>
      <c r="H256" s="19">
        <f t="shared" si="68"/>
        <v>0</v>
      </c>
      <c r="I256" s="19">
        <f t="shared" si="69"/>
        <v>0</v>
      </c>
      <c r="J256" s="1">
        <v>500</v>
      </c>
      <c r="L256" s="103"/>
    </row>
    <row r="257" spans="1:12" x14ac:dyDescent="0.45">
      <c r="A257" s="20">
        <v>3</v>
      </c>
      <c r="B257" s="21" t="s">
        <v>416</v>
      </c>
      <c r="C257" s="21" t="s">
        <v>417</v>
      </c>
      <c r="D257" s="48">
        <v>280</v>
      </c>
      <c r="E257" s="24"/>
      <c r="F257" s="19">
        <f t="shared" si="66"/>
        <v>0</v>
      </c>
      <c r="G257" s="19">
        <f t="shared" si="67"/>
        <v>0</v>
      </c>
      <c r="H257" s="19">
        <f t="shared" si="68"/>
        <v>0</v>
      </c>
      <c r="I257" s="19">
        <f t="shared" si="69"/>
        <v>0</v>
      </c>
      <c r="J257" s="1">
        <v>500</v>
      </c>
      <c r="L257" s="103"/>
    </row>
    <row r="258" spans="1:12" x14ac:dyDescent="0.45">
      <c r="A258" s="20">
        <v>4</v>
      </c>
      <c r="B258" s="21" t="s">
        <v>418</v>
      </c>
      <c r="C258" s="21" t="s">
        <v>419</v>
      </c>
      <c r="D258" s="48">
        <v>280</v>
      </c>
      <c r="E258" s="24"/>
      <c r="F258" s="19">
        <f t="shared" si="66"/>
        <v>0</v>
      </c>
      <c r="G258" s="19">
        <f t="shared" si="67"/>
        <v>0</v>
      </c>
      <c r="H258" s="19">
        <f t="shared" si="68"/>
        <v>0</v>
      </c>
      <c r="I258" s="19">
        <f t="shared" si="69"/>
        <v>0</v>
      </c>
      <c r="J258" s="1">
        <v>500</v>
      </c>
      <c r="L258" s="103"/>
    </row>
    <row r="259" spans="1:12" x14ac:dyDescent="0.45">
      <c r="A259" s="20">
        <v>5</v>
      </c>
      <c r="B259" s="21" t="s">
        <v>420</v>
      </c>
      <c r="C259" s="21" t="s">
        <v>421</v>
      </c>
      <c r="D259" s="48">
        <v>280</v>
      </c>
      <c r="E259" s="24"/>
      <c r="F259" s="19">
        <f t="shared" si="66"/>
        <v>0</v>
      </c>
      <c r="G259" s="19">
        <f t="shared" si="67"/>
        <v>0</v>
      </c>
      <c r="H259" s="19">
        <f t="shared" si="68"/>
        <v>0</v>
      </c>
      <c r="I259" s="19">
        <f t="shared" si="69"/>
        <v>0</v>
      </c>
      <c r="J259" s="1">
        <v>500</v>
      </c>
      <c r="L259" s="103"/>
    </row>
    <row r="260" spans="1:12" x14ac:dyDescent="0.45">
      <c r="A260" s="20">
        <v>6</v>
      </c>
      <c r="B260" s="21" t="s">
        <v>422</v>
      </c>
      <c r="C260" s="21" t="s">
        <v>423</v>
      </c>
      <c r="D260" s="48">
        <v>280</v>
      </c>
      <c r="E260" s="24"/>
      <c r="F260" s="19">
        <f t="shared" si="66"/>
        <v>0</v>
      </c>
      <c r="G260" s="19">
        <f t="shared" si="67"/>
        <v>0</v>
      </c>
      <c r="H260" s="19">
        <f t="shared" si="68"/>
        <v>0</v>
      </c>
      <c r="I260" s="19">
        <f t="shared" si="69"/>
        <v>0</v>
      </c>
      <c r="J260" s="1">
        <v>500</v>
      </c>
      <c r="L260" s="103"/>
    </row>
    <row r="261" spans="1:12" x14ac:dyDescent="0.45">
      <c r="A261" s="20">
        <v>7</v>
      </c>
      <c r="B261" s="78" t="s">
        <v>424</v>
      </c>
      <c r="C261" s="78" t="s">
        <v>425</v>
      </c>
      <c r="D261" s="48">
        <v>280</v>
      </c>
      <c r="E261" s="79"/>
      <c r="F261" s="19">
        <f t="shared" si="66"/>
        <v>0</v>
      </c>
      <c r="G261" s="19">
        <f t="shared" si="67"/>
        <v>0</v>
      </c>
      <c r="H261" s="19">
        <f t="shared" si="68"/>
        <v>0</v>
      </c>
      <c r="I261" s="19">
        <f t="shared" si="69"/>
        <v>0</v>
      </c>
      <c r="J261" s="1">
        <v>500</v>
      </c>
      <c r="L261" s="103"/>
    </row>
    <row r="262" spans="1:12" x14ac:dyDescent="0.45">
      <c r="A262" s="20">
        <v>8</v>
      </c>
      <c r="B262" s="78" t="s">
        <v>426</v>
      </c>
      <c r="C262" s="78" t="s">
        <v>427</v>
      </c>
      <c r="D262" s="48">
        <v>280</v>
      </c>
      <c r="E262" s="79"/>
      <c r="F262" s="19">
        <f t="shared" si="66"/>
        <v>0</v>
      </c>
      <c r="G262" s="19">
        <f t="shared" si="67"/>
        <v>0</v>
      </c>
      <c r="H262" s="19">
        <f t="shared" si="68"/>
        <v>0</v>
      </c>
      <c r="I262" s="19">
        <f t="shared" si="69"/>
        <v>0</v>
      </c>
      <c r="J262" s="1">
        <v>500</v>
      </c>
      <c r="L262" s="103"/>
    </row>
    <row r="263" spans="1:12" x14ac:dyDescent="0.45">
      <c r="A263" s="20">
        <v>9</v>
      </c>
      <c r="B263" s="78" t="s">
        <v>428</v>
      </c>
      <c r="C263" s="78" t="s">
        <v>429</v>
      </c>
      <c r="D263" s="48">
        <v>280</v>
      </c>
      <c r="E263" s="79"/>
      <c r="F263" s="19">
        <f t="shared" si="66"/>
        <v>0</v>
      </c>
      <c r="G263" s="19">
        <f t="shared" si="67"/>
        <v>0</v>
      </c>
      <c r="H263" s="19">
        <f t="shared" si="68"/>
        <v>0</v>
      </c>
      <c r="I263" s="19">
        <f t="shared" si="69"/>
        <v>0</v>
      </c>
      <c r="J263" s="1">
        <v>500</v>
      </c>
      <c r="L263" s="103"/>
    </row>
    <row r="264" spans="1:12" x14ac:dyDescent="0.45">
      <c r="A264" s="20">
        <v>10</v>
      </c>
      <c r="B264" s="21" t="s">
        <v>430</v>
      </c>
      <c r="C264" s="21" t="s">
        <v>431</v>
      </c>
      <c r="D264" s="48">
        <v>280</v>
      </c>
      <c r="E264" s="24"/>
      <c r="F264" s="19">
        <f t="shared" si="66"/>
        <v>0</v>
      </c>
      <c r="G264" s="19">
        <f t="shared" si="67"/>
        <v>0</v>
      </c>
      <c r="H264" s="19">
        <f t="shared" si="68"/>
        <v>0</v>
      </c>
      <c r="I264" s="19">
        <f t="shared" si="69"/>
        <v>0</v>
      </c>
      <c r="J264" s="1">
        <v>500</v>
      </c>
      <c r="L264" s="103"/>
    </row>
    <row r="265" spans="1:12" x14ac:dyDescent="0.45">
      <c r="A265" s="20">
        <v>11</v>
      </c>
      <c r="B265" s="78" t="s">
        <v>432</v>
      </c>
      <c r="C265" s="78" t="s">
        <v>433</v>
      </c>
      <c r="D265" s="48">
        <v>280</v>
      </c>
      <c r="E265" s="79"/>
      <c r="F265" s="19">
        <f t="shared" si="66"/>
        <v>0</v>
      </c>
      <c r="G265" s="19">
        <f t="shared" si="67"/>
        <v>0</v>
      </c>
      <c r="H265" s="19">
        <f t="shared" si="68"/>
        <v>0</v>
      </c>
      <c r="I265" s="19">
        <f t="shared" si="69"/>
        <v>0</v>
      </c>
      <c r="J265" s="1">
        <v>500</v>
      </c>
      <c r="L265" s="103"/>
    </row>
    <row r="266" spans="1:12" x14ac:dyDescent="0.45">
      <c r="A266" s="20">
        <v>12</v>
      </c>
      <c r="B266" s="78" t="s">
        <v>434</v>
      </c>
      <c r="C266" s="78" t="s">
        <v>435</v>
      </c>
      <c r="D266" s="48">
        <v>280</v>
      </c>
      <c r="E266" s="79"/>
      <c r="F266" s="19">
        <f t="shared" si="66"/>
        <v>0</v>
      </c>
      <c r="G266" s="19">
        <f t="shared" si="67"/>
        <v>0</v>
      </c>
      <c r="H266" s="19">
        <f t="shared" si="68"/>
        <v>0</v>
      </c>
      <c r="I266" s="19">
        <f t="shared" si="69"/>
        <v>0</v>
      </c>
      <c r="J266" s="1">
        <v>500</v>
      </c>
      <c r="L266" s="103"/>
    </row>
    <row r="267" spans="1:12" ht="13.5" thickBot="1" x14ac:dyDescent="0.5">
      <c r="A267" s="80">
        <v>13</v>
      </c>
      <c r="B267" s="81" t="s">
        <v>436</v>
      </c>
      <c r="C267" s="81" t="s">
        <v>437</v>
      </c>
      <c r="D267" s="82">
        <v>280</v>
      </c>
      <c r="E267" s="83"/>
      <c r="F267" s="19">
        <f t="shared" si="66"/>
        <v>0</v>
      </c>
      <c r="G267" s="19">
        <f t="shared" si="67"/>
        <v>0</v>
      </c>
      <c r="H267" s="19">
        <f t="shared" si="68"/>
        <v>0</v>
      </c>
      <c r="I267" s="19">
        <f t="shared" si="69"/>
        <v>0</v>
      </c>
      <c r="J267" s="1">
        <v>500</v>
      </c>
      <c r="L267" s="103"/>
    </row>
    <row r="268" spans="1:12" s="91" customFormat="1" x14ac:dyDescent="0.4">
      <c r="A268" s="125" t="s">
        <v>438</v>
      </c>
      <c r="B268" s="126"/>
      <c r="C268" s="88"/>
      <c r="D268" s="89"/>
      <c r="E268" s="90"/>
      <c r="F268" s="19"/>
      <c r="G268" s="19"/>
      <c r="H268" s="19"/>
      <c r="I268" s="19"/>
      <c r="J268" s="1"/>
      <c r="K268" s="1"/>
      <c r="L268" s="103"/>
    </row>
    <row r="269" spans="1:12" s="91" customFormat="1" x14ac:dyDescent="0.4">
      <c r="A269" s="20">
        <v>1</v>
      </c>
      <c r="B269" s="21" t="s">
        <v>439</v>
      </c>
      <c r="C269" s="41" t="s">
        <v>440</v>
      </c>
      <c r="D269" s="43">
        <v>300</v>
      </c>
      <c r="E269" s="69"/>
      <c r="F269" s="19">
        <f t="shared" ref="F269:F276" si="70">IF($E$277&gt;=25000, D269*E269*0.95, 0)</f>
        <v>0</v>
      </c>
      <c r="G269" s="19">
        <f t="shared" ref="G269:G276" si="71">IF($E$277&gt;=50000, D269*E269*0.9, 0)</f>
        <v>0</v>
      </c>
      <c r="H269" s="19">
        <f t="shared" ref="H269:H276" si="72">IF($E$277&gt;=100000, D269*E269*0.85, 0)</f>
        <v>0</v>
      </c>
      <c r="I269" s="19">
        <f t="shared" ref="I269:I276" si="73">IF($E$277&gt;=200000, D269*E269*0.8, 0)</f>
        <v>0</v>
      </c>
      <c r="J269" s="1">
        <v>550</v>
      </c>
      <c r="K269" s="1"/>
      <c r="L269" s="103"/>
    </row>
    <row r="270" spans="1:12" s="91" customFormat="1" x14ac:dyDescent="0.4">
      <c r="A270" s="20">
        <v>2</v>
      </c>
      <c r="B270" s="21" t="s">
        <v>474</v>
      </c>
      <c r="C270" s="41" t="s">
        <v>475</v>
      </c>
      <c r="D270" s="43">
        <v>300</v>
      </c>
      <c r="E270" s="69"/>
      <c r="F270" s="19">
        <f t="shared" si="70"/>
        <v>0</v>
      </c>
      <c r="G270" s="19">
        <f t="shared" si="71"/>
        <v>0</v>
      </c>
      <c r="H270" s="19">
        <f t="shared" si="72"/>
        <v>0</v>
      </c>
      <c r="I270" s="19">
        <f t="shared" si="73"/>
        <v>0</v>
      </c>
      <c r="J270" s="1">
        <v>550</v>
      </c>
      <c r="K270" s="1"/>
      <c r="L270" s="103"/>
    </row>
    <row r="271" spans="1:12" s="91" customFormat="1" x14ac:dyDescent="0.4">
      <c r="A271" s="20">
        <v>3</v>
      </c>
      <c r="B271" s="21" t="s">
        <v>503</v>
      </c>
      <c r="C271" s="41" t="s">
        <v>504</v>
      </c>
      <c r="D271" s="43">
        <v>300</v>
      </c>
      <c r="E271" s="69"/>
      <c r="F271" s="19">
        <f t="shared" ref="F271" si="74">IF($E$277&gt;=25000, D271*E271*0.95, 0)</f>
        <v>0</v>
      </c>
      <c r="G271" s="19">
        <f t="shared" ref="G271" si="75">IF($E$277&gt;=50000, D271*E271*0.9, 0)</f>
        <v>0</v>
      </c>
      <c r="H271" s="19">
        <f t="shared" ref="H271" si="76">IF($E$277&gt;=100000, D271*E271*0.85, 0)</f>
        <v>0</v>
      </c>
      <c r="I271" s="19">
        <f t="shared" ref="I271" si="77">IF($E$277&gt;=200000, D271*E271*0.8, 0)</f>
        <v>0</v>
      </c>
      <c r="J271" s="1">
        <v>550</v>
      </c>
      <c r="K271" s="1"/>
      <c r="L271" s="103"/>
    </row>
    <row r="272" spans="1:12" s="92" customFormat="1" x14ac:dyDescent="0.45">
      <c r="A272" s="20">
        <v>4</v>
      </c>
      <c r="B272" s="21" t="s">
        <v>441</v>
      </c>
      <c r="C272" s="41" t="s">
        <v>442</v>
      </c>
      <c r="D272" s="43">
        <v>300</v>
      </c>
      <c r="E272" s="69"/>
      <c r="F272" s="19">
        <f t="shared" si="70"/>
        <v>0</v>
      </c>
      <c r="G272" s="19">
        <f t="shared" si="71"/>
        <v>0</v>
      </c>
      <c r="H272" s="19">
        <f t="shared" si="72"/>
        <v>0</v>
      </c>
      <c r="I272" s="19">
        <f t="shared" si="73"/>
        <v>0</v>
      </c>
      <c r="J272" s="1">
        <v>550</v>
      </c>
      <c r="K272" s="1"/>
      <c r="L272" s="103"/>
    </row>
    <row r="273" spans="1:12" s="92" customFormat="1" x14ac:dyDescent="0.45">
      <c r="A273" s="20">
        <v>5</v>
      </c>
      <c r="B273" s="42" t="s">
        <v>443</v>
      </c>
      <c r="C273" s="41" t="s">
        <v>444</v>
      </c>
      <c r="D273" s="43">
        <v>300</v>
      </c>
      <c r="E273" s="69"/>
      <c r="F273" s="19">
        <f t="shared" si="70"/>
        <v>0</v>
      </c>
      <c r="G273" s="19">
        <f t="shared" si="71"/>
        <v>0</v>
      </c>
      <c r="H273" s="19">
        <f t="shared" si="72"/>
        <v>0</v>
      </c>
      <c r="I273" s="19">
        <f t="shared" si="73"/>
        <v>0</v>
      </c>
      <c r="J273" s="1">
        <v>550</v>
      </c>
      <c r="K273" s="1"/>
      <c r="L273" s="103"/>
    </row>
    <row r="274" spans="1:12" s="92" customFormat="1" x14ac:dyDescent="0.45">
      <c r="A274" s="20">
        <v>6</v>
      </c>
      <c r="B274" s="45" t="s">
        <v>445</v>
      </c>
      <c r="C274" s="41" t="s">
        <v>446</v>
      </c>
      <c r="D274" s="43">
        <v>300</v>
      </c>
      <c r="E274" s="69"/>
      <c r="F274" s="19">
        <f t="shared" si="70"/>
        <v>0</v>
      </c>
      <c r="G274" s="19">
        <f t="shared" si="71"/>
        <v>0</v>
      </c>
      <c r="H274" s="19">
        <f t="shared" si="72"/>
        <v>0</v>
      </c>
      <c r="I274" s="19">
        <f t="shared" si="73"/>
        <v>0</v>
      </c>
      <c r="J274" s="1">
        <v>550</v>
      </c>
      <c r="K274" s="1"/>
      <c r="L274" s="103"/>
    </row>
    <row r="275" spans="1:12" s="92" customFormat="1" x14ac:dyDescent="0.45">
      <c r="A275" s="20">
        <v>7</v>
      </c>
      <c r="B275" s="45" t="s">
        <v>447</v>
      </c>
      <c r="C275" s="41" t="s">
        <v>448</v>
      </c>
      <c r="D275" s="43">
        <v>300</v>
      </c>
      <c r="E275" s="69"/>
      <c r="F275" s="19">
        <f t="shared" si="70"/>
        <v>0</v>
      </c>
      <c r="G275" s="19">
        <f t="shared" si="71"/>
        <v>0</v>
      </c>
      <c r="H275" s="19">
        <f t="shared" si="72"/>
        <v>0</v>
      </c>
      <c r="I275" s="19">
        <f t="shared" si="73"/>
        <v>0</v>
      </c>
      <c r="J275" s="1">
        <v>550</v>
      </c>
      <c r="K275" s="1"/>
      <c r="L275" s="103"/>
    </row>
    <row r="276" spans="1:12" s="92" customFormat="1" ht="13.5" thickBot="1" x14ac:dyDescent="0.5">
      <c r="A276" s="20">
        <v>8</v>
      </c>
      <c r="B276" s="93" t="s">
        <v>449</v>
      </c>
      <c r="C276" s="94" t="s">
        <v>450</v>
      </c>
      <c r="D276" s="95">
        <v>300</v>
      </c>
      <c r="E276" s="96"/>
      <c r="F276" s="19">
        <f t="shared" si="70"/>
        <v>0</v>
      </c>
      <c r="G276" s="19">
        <f t="shared" si="71"/>
        <v>0</v>
      </c>
      <c r="H276" s="19">
        <f t="shared" si="72"/>
        <v>0</v>
      </c>
      <c r="I276" s="19">
        <f t="shared" si="73"/>
        <v>0</v>
      </c>
      <c r="J276" s="1">
        <v>550</v>
      </c>
      <c r="K276" s="1"/>
      <c r="L276" s="103"/>
    </row>
    <row r="277" spans="1:12" ht="13.5" thickBot="1" x14ac:dyDescent="0.5">
      <c r="A277" s="97" t="s">
        <v>451</v>
      </c>
      <c r="B277" s="98"/>
      <c r="C277" s="98"/>
      <c r="D277" s="99"/>
      <c r="E277" s="100">
        <f t="array" ref="E277">SUM(D5:D276*E5:E276)</f>
        <v>0</v>
      </c>
      <c r="F277" s="19">
        <f>SUM(F4:F267)</f>
        <v>0</v>
      </c>
      <c r="G277" s="19">
        <f>SUM(G4:G267)</f>
        <v>0</v>
      </c>
      <c r="H277" s="19">
        <f>SUM(H4:H267)</f>
        <v>0</v>
      </c>
      <c r="I277" s="19">
        <f>SUM(I4:I267)</f>
        <v>0</v>
      </c>
    </row>
    <row r="278" spans="1:12" x14ac:dyDescent="0.45">
      <c r="A278" s="101" t="s">
        <v>452</v>
      </c>
    </row>
    <row r="279" spans="1:12" x14ac:dyDescent="0.45">
      <c r="A279" s="101" t="s">
        <v>453</v>
      </c>
    </row>
    <row r="280" spans="1:12" x14ac:dyDescent="0.45">
      <c r="A280" s="101"/>
    </row>
  </sheetData>
  <sheetProtection insertColumns="0" insertRows="0" insertHyperlinks="0" deleteColumns="0" deleteRows="0" sort="0" pivotTables="0"/>
  <protectedRanges>
    <protectedRange sqref="E4:E161 E164:E276" name="Диапазон1"/>
    <protectedRange sqref="E163 D162:E162" name="Диапазон1_1"/>
  </protectedRanges>
  <sortState xmlns:xlrd2="http://schemas.microsoft.com/office/spreadsheetml/2017/richdata2" ref="B172:C185">
    <sortCondition ref="B172:B185"/>
  </sortState>
  <mergeCells count="36">
    <mergeCell ref="A239:B239"/>
    <mergeCell ref="A243:B243"/>
    <mergeCell ref="A254:B254"/>
    <mergeCell ref="A268:B268"/>
    <mergeCell ref="A206:B206"/>
    <mergeCell ref="A207:B207"/>
    <mergeCell ref="A209:B209"/>
    <mergeCell ref="A213:B213"/>
    <mergeCell ref="A214:B214"/>
    <mergeCell ref="A232:B232"/>
    <mergeCell ref="A197:B197"/>
    <mergeCell ref="A103:B103"/>
    <mergeCell ref="A113:B113"/>
    <mergeCell ref="A120:B120"/>
    <mergeCell ref="A132:B132"/>
    <mergeCell ref="A147:B147"/>
    <mergeCell ref="A164:B164"/>
    <mergeCell ref="A171:B171"/>
    <mergeCell ref="A186:B186"/>
    <mergeCell ref="A188:B188"/>
    <mergeCell ref="A191:B191"/>
    <mergeCell ref="A194:B194"/>
    <mergeCell ref="A162:B162"/>
    <mergeCell ref="J1:J2"/>
    <mergeCell ref="A102:B102"/>
    <mergeCell ref="A1:E1"/>
    <mergeCell ref="F1:H1"/>
    <mergeCell ref="A4:B4"/>
    <mergeCell ref="A6:B6"/>
    <mergeCell ref="A24:B24"/>
    <mergeCell ref="A26:B26"/>
    <mergeCell ref="A30:B30"/>
    <mergeCell ref="A64:B64"/>
    <mergeCell ref="A73:B73"/>
    <mergeCell ref="A79:B79"/>
    <mergeCell ref="A96:B96"/>
  </mergeCells>
  <phoneticPr fontId="18" type="noConversion"/>
  <hyperlinks>
    <hyperlink ref="B2" r:id="rId1" display="www.aromafusion.ru" xr:uid="{2C610C43-7003-480D-B03E-A974FE5604D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Зверева</dc:creator>
  <cp:lastModifiedBy>Жанна Зверева</cp:lastModifiedBy>
  <dcterms:created xsi:type="dcterms:W3CDTF">2024-01-01T16:17:16Z</dcterms:created>
  <dcterms:modified xsi:type="dcterms:W3CDTF">2024-11-26T15:41:30Z</dcterms:modified>
</cp:coreProperties>
</file>